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25" windowHeight="6795" firstSheet="7" activeTab="7"/>
  </bookViews>
  <sheets>
    <sheet name="Математика" sheetId="2" r:id="rId1"/>
    <sheet name="Прикладная математика и информа" sheetId="3" r:id="rId2"/>
    <sheet name="77" sheetId="4" r:id="rId3"/>
    <sheet name="ЭУ_ЛОГИСТИКА" sheetId="5" r:id="rId4"/>
    <sheet name="ХИМИЧЕСКАЯ ТЕХНОЛОГИЯ" sheetId="6" r:id="rId5"/>
    <sheet name="БИОТЕХНОЛОГИЯ" sheetId="7" r:id="rId6"/>
    <sheet name="БИОЛОГИЯ" sheetId="8" r:id="rId7"/>
    <sheet name="менеджмент" sheetId="12" r:id="rId8"/>
  </sheets>
  <definedNames>
    <definedName name="_xlnm._FilterDatabase" localSheetId="7" hidden="1">менеджмент!$A$16:$O$60</definedName>
    <definedName name="_xlnm.Print_Area" localSheetId="7">менеджмент!$A$1:$N$78</definedName>
  </definedNames>
  <calcPr calcId="152511"/>
</workbook>
</file>

<file path=xl/calcChain.xml><?xml version="1.0" encoding="utf-8"?>
<calcChain xmlns="http://schemas.openxmlformats.org/spreadsheetml/2006/main">
  <c r="I45" i="12" l="1"/>
  <c r="H42" i="12"/>
  <c r="H43" i="12"/>
  <c r="L46" i="12"/>
  <c r="L48" i="12"/>
  <c r="D16" i="12"/>
  <c r="E23" i="12"/>
  <c r="J47" i="12" l="1"/>
  <c r="J44" i="12"/>
  <c r="J41" i="12"/>
  <c r="I40" i="12"/>
  <c r="H40" i="12"/>
  <c r="H39" i="12"/>
  <c r="H38" i="12"/>
  <c r="I37" i="12"/>
  <c r="G36" i="12"/>
  <c r="F35" i="12"/>
  <c r="F29" i="12"/>
  <c r="G29" i="12"/>
  <c r="G28" i="12"/>
  <c r="F28" i="12"/>
  <c r="K56" i="12"/>
  <c r="I55" i="12"/>
  <c r="G54" i="12"/>
  <c r="M57" i="12"/>
  <c r="E60" i="12" l="1"/>
  <c r="D58" i="12"/>
  <c r="D50" i="12"/>
  <c r="D34" i="12"/>
  <c r="D32" i="12"/>
  <c r="E32" i="12" s="1"/>
  <c r="D27" i="12"/>
  <c r="E27" i="12" s="1"/>
  <c r="D25" i="12"/>
  <c r="E20" i="12"/>
  <c r="E19" i="12"/>
  <c r="E18" i="12"/>
  <c r="E17" i="12"/>
  <c r="D64" i="12" l="1"/>
  <c r="E64" i="12" s="1"/>
  <c r="E31" i="12"/>
  <c r="E24" i="12"/>
  <c r="E36" i="12"/>
  <c r="E29" i="12"/>
  <c r="E54" i="12"/>
  <c r="E55" i="12"/>
  <c r="E57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5" i="12"/>
  <c r="E30" i="12"/>
  <c r="E28" i="12"/>
  <c r="E22" i="12"/>
  <c r="E21" i="12"/>
  <c r="E21" i="2"/>
  <c r="E59" i="5"/>
  <c r="F27" i="5"/>
  <c r="G27" i="5"/>
  <c r="H27" i="5"/>
  <c r="I27" i="5"/>
  <c r="J27" i="5"/>
  <c r="K27" i="5"/>
  <c r="L27" i="5"/>
  <c r="M27" i="5"/>
  <c r="D27" i="5"/>
  <c r="G31" i="5"/>
  <c r="F76" i="5"/>
  <c r="G76" i="5"/>
  <c r="H76" i="5"/>
  <c r="I76" i="5"/>
  <c r="J76" i="5"/>
  <c r="K76" i="5"/>
  <c r="L76" i="5"/>
  <c r="M76" i="5"/>
  <c r="F37" i="5"/>
  <c r="G37" i="5"/>
  <c r="H37" i="5"/>
  <c r="I37" i="5"/>
  <c r="J37" i="5"/>
  <c r="K37" i="5"/>
  <c r="L37" i="5"/>
  <c r="M37" i="5"/>
  <c r="F52" i="5"/>
  <c r="G52" i="5"/>
  <c r="H52" i="5"/>
  <c r="H69" i="5" s="1"/>
  <c r="I52" i="5"/>
  <c r="I69" i="5" s="1"/>
  <c r="J52" i="5"/>
  <c r="J69" i="5" s="1"/>
  <c r="K52" i="5"/>
  <c r="K69" i="5" s="1"/>
  <c r="K82" i="5" s="1"/>
  <c r="L52" i="5"/>
  <c r="L69" i="5" s="1"/>
  <c r="M52" i="5"/>
  <c r="M69" i="5" s="1"/>
  <c r="D52" i="5"/>
  <c r="E65" i="5"/>
  <c r="E66" i="5"/>
  <c r="E67" i="5"/>
  <c r="E68" i="5"/>
  <c r="E53" i="5"/>
  <c r="E54" i="5"/>
  <c r="E55" i="5"/>
  <c r="E56" i="5"/>
  <c r="E57" i="5"/>
  <c r="E58" i="5"/>
  <c r="E60" i="5"/>
  <c r="E61" i="5"/>
  <c r="E62" i="5"/>
  <c r="E63" i="5"/>
  <c r="E64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N37" i="5"/>
  <c r="D37" i="5"/>
  <c r="F21" i="5"/>
  <c r="G21" i="5"/>
  <c r="H21" i="5"/>
  <c r="I21" i="5"/>
  <c r="J21" i="5"/>
  <c r="K21" i="5"/>
  <c r="L21" i="5"/>
  <c r="M21" i="5"/>
  <c r="F16" i="5"/>
  <c r="F25" i="5" s="1"/>
  <c r="G16" i="5"/>
  <c r="G25" i="5" s="1"/>
  <c r="H16" i="5"/>
  <c r="H25" i="5" s="1"/>
  <c r="I16" i="5"/>
  <c r="I25" i="5" s="1"/>
  <c r="J16" i="5"/>
  <c r="J25" i="5" s="1"/>
  <c r="K16" i="5"/>
  <c r="K25" i="5" s="1"/>
  <c r="L16" i="5"/>
  <c r="M16" i="5"/>
  <c r="M25" i="5"/>
  <c r="F31" i="5"/>
  <c r="F35" i="5" s="1"/>
  <c r="H31" i="5"/>
  <c r="H35" i="5" s="1"/>
  <c r="I31" i="5"/>
  <c r="I35" i="5"/>
  <c r="J31" i="5"/>
  <c r="J35" i="5"/>
  <c r="K31" i="5"/>
  <c r="K35" i="5"/>
  <c r="L31" i="5"/>
  <c r="L35" i="5"/>
  <c r="M31" i="5"/>
  <c r="M35" i="5"/>
  <c r="D21" i="5"/>
  <c r="D25" i="5"/>
  <c r="D16" i="5"/>
  <c r="N42" i="3"/>
  <c r="F75" i="3"/>
  <c r="G75" i="3"/>
  <c r="H75" i="3"/>
  <c r="I75" i="3"/>
  <c r="J75" i="3"/>
  <c r="K75" i="3"/>
  <c r="L75" i="3"/>
  <c r="M75" i="3"/>
  <c r="N75" i="3"/>
  <c r="F33" i="3"/>
  <c r="G33" i="3"/>
  <c r="H33" i="3"/>
  <c r="I33" i="3"/>
  <c r="J33" i="3"/>
  <c r="K33" i="3"/>
  <c r="L33" i="3"/>
  <c r="M33" i="3"/>
  <c r="F57" i="3"/>
  <c r="F68" i="3" s="1"/>
  <c r="G57" i="3"/>
  <c r="G68" i="3"/>
  <c r="H57" i="3"/>
  <c r="H68" i="3"/>
  <c r="I57" i="3"/>
  <c r="I68" i="3"/>
  <c r="J57" i="3"/>
  <c r="J68" i="3" s="1"/>
  <c r="K57" i="3"/>
  <c r="K68" i="3"/>
  <c r="L57" i="3"/>
  <c r="L68" i="3" s="1"/>
  <c r="M57" i="3"/>
  <c r="M68" i="3" s="1"/>
  <c r="F44" i="3"/>
  <c r="G44" i="3"/>
  <c r="H44" i="3"/>
  <c r="I44" i="3"/>
  <c r="J44" i="3"/>
  <c r="K44" i="3"/>
  <c r="L44" i="3"/>
  <c r="M44" i="3"/>
  <c r="F27" i="3"/>
  <c r="F42" i="3"/>
  <c r="G27" i="3"/>
  <c r="G42" i="3"/>
  <c r="H27" i="3"/>
  <c r="H42" i="3" s="1"/>
  <c r="I27" i="3"/>
  <c r="J27" i="3"/>
  <c r="J42" i="3" s="1"/>
  <c r="K27" i="3"/>
  <c r="L27" i="3"/>
  <c r="L42" i="3" s="1"/>
  <c r="M27" i="3"/>
  <c r="M42" i="3" s="1"/>
  <c r="F21" i="3"/>
  <c r="G21" i="3"/>
  <c r="H21" i="3"/>
  <c r="I21" i="3"/>
  <c r="J21" i="3"/>
  <c r="K21" i="3"/>
  <c r="L21" i="3"/>
  <c r="M21" i="3"/>
  <c r="D21" i="3"/>
  <c r="F16" i="3"/>
  <c r="F25" i="3"/>
  <c r="G16" i="3"/>
  <c r="G25" i="3" s="1"/>
  <c r="G81" i="3" s="1"/>
  <c r="H16" i="3"/>
  <c r="H25" i="3" s="1"/>
  <c r="I16" i="3"/>
  <c r="I25" i="3" s="1"/>
  <c r="J16" i="3"/>
  <c r="J25" i="3" s="1"/>
  <c r="K16" i="3"/>
  <c r="K25" i="3" s="1"/>
  <c r="L16" i="3"/>
  <c r="M16" i="3"/>
  <c r="M25" i="3"/>
  <c r="D16" i="3"/>
  <c r="F54" i="2"/>
  <c r="G54" i="2"/>
  <c r="H54" i="2"/>
  <c r="I54" i="2"/>
  <c r="J54" i="2"/>
  <c r="K54" i="2"/>
  <c r="L54" i="2"/>
  <c r="M54" i="2"/>
  <c r="M67" i="2" s="1"/>
  <c r="D54" i="2"/>
  <c r="E66" i="2"/>
  <c r="F74" i="2"/>
  <c r="G74" i="2"/>
  <c r="H74" i="2"/>
  <c r="I74" i="2"/>
  <c r="J74" i="2"/>
  <c r="K74" i="2"/>
  <c r="L74" i="2"/>
  <c r="M74" i="2"/>
  <c r="F22" i="2"/>
  <c r="G22" i="2"/>
  <c r="H22" i="2"/>
  <c r="I22" i="2"/>
  <c r="J22" i="2"/>
  <c r="K22" i="2"/>
  <c r="L22" i="2"/>
  <c r="M22" i="2"/>
  <c r="F16" i="2"/>
  <c r="F26" i="2" s="1"/>
  <c r="G16" i="2"/>
  <c r="G26" i="2" s="1"/>
  <c r="H16" i="2"/>
  <c r="I16" i="2"/>
  <c r="I26" i="2" s="1"/>
  <c r="J16" i="2"/>
  <c r="K16" i="2"/>
  <c r="L16" i="2"/>
  <c r="M16" i="2"/>
  <c r="M26" i="2" s="1"/>
  <c r="D16" i="2"/>
  <c r="D26" i="2"/>
  <c r="F42" i="2"/>
  <c r="F67" i="2"/>
  <c r="G42" i="2"/>
  <c r="G67" i="2"/>
  <c r="H42" i="2"/>
  <c r="H67" i="2" s="1"/>
  <c r="I42" i="2"/>
  <c r="J42" i="2"/>
  <c r="J67" i="2" s="1"/>
  <c r="K42" i="2"/>
  <c r="L42" i="2"/>
  <c r="L67" i="2" s="1"/>
  <c r="M42" i="2"/>
  <c r="D42" i="2"/>
  <c r="D67" i="2" s="1"/>
  <c r="F28" i="2"/>
  <c r="G28" i="2"/>
  <c r="H28" i="2"/>
  <c r="I28" i="2"/>
  <c r="J28" i="2"/>
  <c r="K28" i="2"/>
  <c r="L28" i="2"/>
  <c r="M28" i="2"/>
  <c r="D28" i="2"/>
  <c r="F34" i="2"/>
  <c r="F40" i="2"/>
  <c r="G34" i="2"/>
  <c r="G40" i="2"/>
  <c r="H34" i="2"/>
  <c r="H40" i="2" s="1"/>
  <c r="I34" i="2"/>
  <c r="I40" i="2" s="1"/>
  <c r="J34" i="2"/>
  <c r="J40" i="2"/>
  <c r="K34" i="2"/>
  <c r="K40" i="2"/>
  <c r="L34" i="2"/>
  <c r="L40" i="2" s="1"/>
  <c r="M34" i="2"/>
  <c r="M40" i="2" s="1"/>
  <c r="D34" i="2"/>
  <c r="D40" i="2" s="1"/>
  <c r="G35" i="5"/>
  <c r="D72" i="8"/>
  <c r="E72" i="8"/>
  <c r="E71" i="8"/>
  <c r="E70" i="8"/>
  <c r="E69" i="8"/>
  <c r="N65" i="8"/>
  <c r="M65" i="8"/>
  <c r="L65" i="8"/>
  <c r="K65" i="8"/>
  <c r="J65" i="8"/>
  <c r="I65" i="8"/>
  <c r="H65" i="8"/>
  <c r="G65" i="8"/>
  <c r="F65" i="8"/>
  <c r="E64" i="8"/>
  <c r="E63" i="8"/>
  <c r="E62" i="8"/>
  <c r="E61" i="8"/>
  <c r="E60" i="8"/>
  <c r="E59" i="8"/>
  <c r="E58" i="8"/>
  <c r="E57" i="8"/>
  <c r="E56" i="8"/>
  <c r="D55" i="8"/>
  <c r="E55" i="8" s="1"/>
  <c r="E54" i="8"/>
  <c r="E53" i="8"/>
  <c r="E52" i="8"/>
  <c r="E51" i="8"/>
  <c r="E50" i="8"/>
  <c r="E49" i="8"/>
  <c r="E48" i="8"/>
  <c r="E47" i="8"/>
  <c r="E46" i="8"/>
  <c r="E45" i="8"/>
  <c r="E44" i="8"/>
  <c r="E43" i="8"/>
  <c r="D42" i="8"/>
  <c r="E42" i="8" s="1"/>
  <c r="E65" i="8"/>
  <c r="E39" i="8"/>
  <c r="E38" i="8"/>
  <c r="E37" i="8"/>
  <c r="E36" i="8"/>
  <c r="E35" i="8"/>
  <c r="E34" i="8"/>
  <c r="D33" i="8"/>
  <c r="D40" i="8"/>
  <c r="E40" i="8" s="1"/>
  <c r="E31" i="8"/>
  <c r="E30" i="8"/>
  <c r="E29" i="8"/>
  <c r="E28" i="8"/>
  <c r="D27" i="8"/>
  <c r="N25" i="8"/>
  <c r="M25" i="8"/>
  <c r="L25" i="8"/>
  <c r="K25" i="8"/>
  <c r="J25" i="8"/>
  <c r="I25" i="8"/>
  <c r="H25" i="8"/>
  <c r="G25" i="8"/>
  <c r="F25" i="8"/>
  <c r="D25" i="8"/>
  <c r="E24" i="8"/>
  <c r="E23" i="8"/>
  <c r="E22" i="8"/>
  <c r="E21" i="8"/>
  <c r="E20" i="8"/>
  <c r="E19" i="8"/>
  <c r="E18" i="8"/>
  <c r="E17" i="8"/>
  <c r="E16" i="8"/>
  <c r="E43" i="7"/>
  <c r="E44" i="7"/>
  <c r="E45" i="7"/>
  <c r="E46" i="7"/>
  <c r="E47" i="7"/>
  <c r="E48" i="7"/>
  <c r="E49" i="7"/>
  <c r="E50" i="7"/>
  <c r="E51" i="7"/>
  <c r="E52" i="7"/>
  <c r="E53" i="7"/>
  <c r="D72" i="7"/>
  <c r="E71" i="7"/>
  <c r="E70" i="7"/>
  <c r="E69" i="7"/>
  <c r="N65" i="7"/>
  <c r="M65" i="7"/>
  <c r="L65" i="7"/>
  <c r="K65" i="7"/>
  <c r="J65" i="7"/>
  <c r="I65" i="7"/>
  <c r="H65" i="7"/>
  <c r="G65" i="7"/>
  <c r="F65" i="7"/>
  <c r="E64" i="7"/>
  <c r="E63" i="7"/>
  <c r="E62" i="7"/>
  <c r="E61" i="7"/>
  <c r="E60" i="7"/>
  <c r="E59" i="7"/>
  <c r="E58" i="7"/>
  <c r="E57" i="7"/>
  <c r="E56" i="7"/>
  <c r="D55" i="7"/>
  <c r="E55" i="7" s="1"/>
  <c r="E54" i="7"/>
  <c r="D42" i="7"/>
  <c r="D65" i="7"/>
  <c r="E39" i="7"/>
  <c r="E38" i="7"/>
  <c r="E37" i="7"/>
  <c r="E36" i="7"/>
  <c r="E35" i="7"/>
  <c r="E34" i="7"/>
  <c r="D33" i="7"/>
  <c r="E33" i="7"/>
  <c r="E31" i="7"/>
  <c r="E30" i="7"/>
  <c r="E29" i="7"/>
  <c r="E28" i="7"/>
  <c r="D27" i="7"/>
  <c r="E27" i="7"/>
  <c r="N25" i="7"/>
  <c r="M25" i="7"/>
  <c r="L25" i="7"/>
  <c r="K25" i="7"/>
  <c r="J25" i="7"/>
  <c r="I25" i="7"/>
  <c r="H25" i="7"/>
  <c r="G25" i="7"/>
  <c r="F25" i="7"/>
  <c r="D25" i="7"/>
  <c r="E24" i="7"/>
  <c r="E23" i="7"/>
  <c r="E22" i="7"/>
  <c r="E21" i="7"/>
  <c r="E20" i="7"/>
  <c r="E19" i="7"/>
  <c r="E18" i="7"/>
  <c r="E17" i="7"/>
  <c r="E25" i="7" s="1"/>
  <c r="E16" i="7"/>
  <c r="D73" i="6"/>
  <c r="E73" i="6" s="1"/>
  <c r="E72" i="6"/>
  <c r="E71" i="6"/>
  <c r="E70" i="6"/>
  <c r="N66" i="6"/>
  <c r="M66" i="6"/>
  <c r="L66" i="6"/>
  <c r="K66" i="6"/>
  <c r="J66" i="6"/>
  <c r="I66" i="6"/>
  <c r="H66" i="6"/>
  <c r="G66" i="6"/>
  <c r="F66" i="6"/>
  <c r="E65" i="6"/>
  <c r="E64" i="6"/>
  <c r="E63" i="6"/>
  <c r="E62" i="6"/>
  <c r="E61" i="6"/>
  <c r="E60" i="6"/>
  <c r="E59" i="6"/>
  <c r="E58" i="6"/>
  <c r="E57" i="6"/>
  <c r="E56" i="6"/>
  <c r="E55" i="6"/>
  <c r="D54" i="6"/>
  <c r="E54" i="6" s="1"/>
  <c r="E53" i="6"/>
  <c r="E52" i="6"/>
  <c r="E51" i="6"/>
  <c r="E50" i="6"/>
  <c r="E49" i="6"/>
  <c r="E48" i="6"/>
  <c r="E47" i="6"/>
  <c r="E46" i="6"/>
  <c r="E45" i="6"/>
  <c r="E44" i="6"/>
  <c r="E43" i="6"/>
  <c r="E42" i="6"/>
  <c r="D41" i="6"/>
  <c r="E38" i="6"/>
  <c r="E37" i="6"/>
  <c r="E36" i="6"/>
  <c r="E35" i="6"/>
  <c r="E34" i="6"/>
  <c r="E33" i="6"/>
  <c r="D32" i="6"/>
  <c r="E32" i="6"/>
  <c r="E31" i="6"/>
  <c r="E30" i="6"/>
  <c r="E29" i="6"/>
  <c r="E28" i="6"/>
  <c r="D27" i="6"/>
  <c r="D39" i="6" s="1"/>
  <c r="E39" i="6" s="1"/>
  <c r="E27" i="6"/>
  <c r="N25" i="6"/>
  <c r="M25" i="6"/>
  <c r="L25" i="6"/>
  <c r="K25" i="6"/>
  <c r="J25" i="6"/>
  <c r="I25" i="6"/>
  <c r="H25" i="6"/>
  <c r="G25" i="6"/>
  <c r="F25" i="6"/>
  <c r="D25" i="6"/>
  <c r="E24" i="6"/>
  <c r="E23" i="6"/>
  <c r="E22" i="6"/>
  <c r="E21" i="6"/>
  <c r="E20" i="6"/>
  <c r="E19" i="6"/>
  <c r="E18" i="6"/>
  <c r="E17" i="6"/>
  <c r="E25" i="6" s="1"/>
  <c r="E16" i="6"/>
  <c r="E74" i="5"/>
  <c r="E75" i="5"/>
  <c r="E73" i="5"/>
  <c r="E76" i="5" s="1"/>
  <c r="E73" i="3"/>
  <c r="E74" i="3"/>
  <c r="E72" i="3"/>
  <c r="E72" i="2"/>
  <c r="E73" i="2"/>
  <c r="E71" i="2"/>
  <c r="E74" i="2" s="1"/>
  <c r="D76" i="5"/>
  <c r="D31" i="5"/>
  <c r="D35" i="5" s="1"/>
  <c r="E33" i="5"/>
  <c r="E34" i="5"/>
  <c r="E32" i="5"/>
  <c r="E29" i="5"/>
  <c r="E30" i="5"/>
  <c r="E28" i="5"/>
  <c r="E27" i="5" s="1"/>
  <c r="N69" i="5"/>
  <c r="J82" i="5"/>
  <c r="G69" i="5"/>
  <c r="F69" i="5"/>
  <c r="F82" i="5" s="1"/>
  <c r="N35" i="5"/>
  <c r="E24" i="5"/>
  <c r="E23" i="5"/>
  <c r="E22" i="5"/>
  <c r="E20" i="5"/>
  <c r="E19" i="5"/>
  <c r="E18" i="5"/>
  <c r="E17" i="5"/>
  <c r="E16" i="5"/>
  <c r="D57" i="3"/>
  <c r="D44" i="3"/>
  <c r="E47" i="3"/>
  <c r="E48" i="3"/>
  <c r="D33" i="3"/>
  <c r="E41" i="3"/>
  <c r="E40" i="3"/>
  <c r="E39" i="3"/>
  <c r="D27" i="3"/>
  <c r="E32" i="3"/>
  <c r="E30" i="3"/>
  <c r="E31" i="3"/>
  <c r="E29" i="3"/>
  <c r="E27" i="3"/>
  <c r="I91" i="3"/>
  <c r="D75" i="3"/>
  <c r="N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6" i="3"/>
  <c r="E45" i="3"/>
  <c r="E44" i="3" s="1"/>
  <c r="E68" i="3" s="1"/>
  <c r="E38" i="3"/>
  <c r="E37" i="3"/>
  <c r="E36" i="3"/>
  <c r="E35" i="3"/>
  <c r="E34" i="3"/>
  <c r="E33" i="3"/>
  <c r="E28" i="3"/>
  <c r="N25" i="3"/>
  <c r="E24" i="3"/>
  <c r="E23" i="3"/>
  <c r="E22" i="3"/>
  <c r="E20" i="3"/>
  <c r="E19" i="3"/>
  <c r="E18" i="3"/>
  <c r="E17" i="3"/>
  <c r="E65" i="2"/>
  <c r="E64" i="2"/>
  <c r="E63" i="2"/>
  <c r="E62" i="2"/>
  <c r="E61" i="2"/>
  <c r="E60" i="2"/>
  <c r="E59" i="2"/>
  <c r="E58" i="2"/>
  <c r="E57" i="2"/>
  <c r="E56" i="2"/>
  <c r="E55" i="2"/>
  <c r="E54" i="2" s="1"/>
  <c r="E44" i="2"/>
  <c r="E45" i="2"/>
  <c r="E46" i="2"/>
  <c r="E47" i="2"/>
  <c r="E48" i="2"/>
  <c r="E49" i="2"/>
  <c r="E50" i="2"/>
  <c r="E51" i="2"/>
  <c r="E52" i="2"/>
  <c r="E53" i="2"/>
  <c r="E43" i="2"/>
  <c r="E42" i="2"/>
  <c r="E29" i="2"/>
  <c r="E30" i="2"/>
  <c r="E31" i="2"/>
  <c r="E32" i="2"/>
  <c r="E33" i="2"/>
  <c r="E35" i="2"/>
  <c r="E36" i="2"/>
  <c r="E37" i="2"/>
  <c r="E38" i="2"/>
  <c r="E34" i="2" s="1"/>
  <c r="E39" i="2"/>
  <c r="E23" i="2"/>
  <c r="E24" i="2"/>
  <c r="E25" i="2"/>
  <c r="E22" i="2" s="1"/>
  <c r="D74" i="2"/>
  <c r="N67" i="2"/>
  <c r="N26" i="2"/>
  <c r="E20" i="2"/>
  <c r="E19" i="2"/>
  <c r="E18" i="2"/>
  <c r="E17" i="2"/>
  <c r="D42" i="3"/>
  <c r="E42" i="7"/>
  <c r="D40" i="7"/>
  <c r="E40" i="7" s="1"/>
  <c r="E27" i="8"/>
  <c r="F81" i="3"/>
  <c r="G80" i="2"/>
  <c r="E37" i="5"/>
  <c r="E33" i="8"/>
  <c r="E31" i="5" l="1"/>
  <c r="E35" i="5" s="1"/>
  <c r="E75" i="3"/>
  <c r="E25" i="8"/>
  <c r="M80" i="2"/>
  <c r="K26" i="2"/>
  <c r="K80" i="2" s="1"/>
  <c r="M81" i="3"/>
  <c r="J81" i="3"/>
  <c r="P33" i="3"/>
  <c r="M82" i="5"/>
  <c r="E28" i="2"/>
  <c r="E65" i="7"/>
  <c r="E16" i="2"/>
  <c r="E26" i="2" s="1"/>
  <c r="E16" i="3"/>
  <c r="E21" i="3"/>
  <c r="D68" i="3"/>
  <c r="E21" i="5"/>
  <c r="G82" i="5"/>
  <c r="D80" i="2"/>
  <c r="D25" i="3"/>
  <c r="L25" i="3"/>
  <c r="P25" i="3" s="1"/>
  <c r="H81" i="3"/>
  <c r="L25" i="5"/>
  <c r="L82" i="5" s="1"/>
  <c r="E52" i="5"/>
  <c r="E69" i="5" s="1"/>
  <c r="E82" i="5" s="1"/>
  <c r="E34" i="12"/>
  <c r="E16" i="12"/>
  <c r="E25" i="12"/>
  <c r="J80" i="2"/>
  <c r="E50" i="12"/>
  <c r="D65" i="8"/>
  <c r="D78" i="8" s="1"/>
  <c r="E78" i="8" s="1"/>
  <c r="E42" i="3"/>
  <c r="E25" i="5"/>
  <c r="K67" i="2"/>
  <c r="I67" i="2"/>
  <c r="I80" i="2" s="1"/>
  <c r="F80" i="2"/>
  <c r="L26" i="2"/>
  <c r="J26" i="2"/>
  <c r="H26" i="2"/>
  <c r="H80" i="2" s="1"/>
  <c r="K42" i="3"/>
  <c r="I42" i="3"/>
  <c r="P27" i="3"/>
  <c r="L81" i="3"/>
  <c r="K81" i="3"/>
  <c r="I81" i="3"/>
  <c r="D69" i="5"/>
  <c r="D82" i="5" s="1"/>
  <c r="I82" i="5"/>
  <c r="E40" i="2"/>
  <c r="E67" i="2"/>
  <c r="D66" i="6"/>
  <c r="D79" i="6" s="1"/>
  <c r="E79" i="6" s="1"/>
  <c r="E41" i="6"/>
  <c r="E66" i="6" s="1"/>
  <c r="E72" i="7"/>
  <c r="D78" i="7"/>
  <c r="E78" i="7" s="1"/>
  <c r="L80" i="2"/>
  <c r="H82" i="5"/>
  <c r="E58" i="12"/>
  <c r="E80" i="2" l="1"/>
  <c r="D81" i="3"/>
  <c r="E25" i="3"/>
  <c r="E81" i="3" s="1"/>
</calcChain>
</file>

<file path=xl/sharedStrings.xml><?xml version="1.0" encoding="utf-8"?>
<sst xmlns="http://schemas.openxmlformats.org/spreadsheetml/2006/main" count="1379" uniqueCount="289">
  <si>
    <t>Код №</t>
  </si>
  <si>
    <t>Наименование дисциплин по ГОС</t>
  </si>
  <si>
    <t>Распределениеучебного времни по видам деятельности</t>
  </si>
  <si>
    <t>Общая трудоемкость</t>
  </si>
  <si>
    <t>в зачетных единицах/кредитах</t>
  </si>
  <si>
    <t>в часах</t>
  </si>
  <si>
    <t>1 курс</t>
  </si>
  <si>
    <t>2 курс</t>
  </si>
  <si>
    <t>3 курс</t>
  </si>
  <si>
    <t>4 курс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</si>
  <si>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</si>
  <si>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</si>
  <si>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</si>
  <si>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</si>
  <si>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</si>
  <si>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</si>
  <si>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</si>
  <si>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</si>
  <si>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16 недель</t>
  </si>
  <si>
    <t>14 недель</t>
  </si>
  <si>
    <t>экзамены</t>
  </si>
  <si>
    <t>Академическая степень: бакалавр</t>
  </si>
  <si>
    <t>Нормативный срок обучения (на базе среднего общего или СПО): 4 года</t>
  </si>
  <si>
    <t>ГУМАНИТАРНЫЙ, СОЦИАЛЬНЫЙ И ЭКОНОМИЧЕСКИЙ ЦИКЛ</t>
  </si>
  <si>
    <t>Б.1.1.</t>
  </si>
  <si>
    <t>Б.1.2.</t>
  </si>
  <si>
    <t>Б.1.3.</t>
  </si>
  <si>
    <t>Б.1.4.</t>
  </si>
  <si>
    <t>Б.1.6.0.</t>
  </si>
  <si>
    <t>Б.1.6.1.</t>
  </si>
  <si>
    <t>Базовая часть</t>
  </si>
  <si>
    <t>Кыргызский (русский) язык</t>
  </si>
  <si>
    <t>Иностранный язык</t>
  </si>
  <si>
    <t>Отечественная история</t>
  </si>
  <si>
    <t>Философия</t>
  </si>
  <si>
    <t>Итого:</t>
  </si>
  <si>
    <t>Примерное распредление по семестрам</t>
  </si>
  <si>
    <t>МАТЕМАТИЧЕСКИЙ И ЕСТЕСТВЕННЫЙ ЦИКЛ</t>
  </si>
  <si>
    <t>Б.2.0</t>
  </si>
  <si>
    <t>Б.2.1</t>
  </si>
  <si>
    <t>Б.2.2</t>
  </si>
  <si>
    <t>Б.2.3</t>
  </si>
  <si>
    <t>Б.2.4</t>
  </si>
  <si>
    <t>Математика</t>
  </si>
  <si>
    <t>Информатика</t>
  </si>
  <si>
    <t>ПРОФЕССИОНАЛЬНЫЙ ЦИКЛ</t>
  </si>
  <si>
    <t>Б.3.0</t>
  </si>
  <si>
    <t>Б.3.1</t>
  </si>
  <si>
    <t>Б.3.2</t>
  </si>
  <si>
    <t>Б.3.3</t>
  </si>
  <si>
    <t>Б.3.4</t>
  </si>
  <si>
    <t>Б.3.5</t>
  </si>
  <si>
    <t>Б.3.6</t>
  </si>
  <si>
    <t>Б.3.7</t>
  </si>
  <si>
    <t>Б.3.8</t>
  </si>
  <si>
    <t>Б.3.9</t>
  </si>
  <si>
    <t>Б.3.10</t>
  </si>
  <si>
    <t>Б.3.11</t>
  </si>
  <si>
    <t>Б.3.12</t>
  </si>
  <si>
    <t>Б.4</t>
  </si>
  <si>
    <t>Б.5</t>
  </si>
  <si>
    <t>Физическая культура</t>
  </si>
  <si>
    <t>ПРАКТИКИ</t>
  </si>
  <si>
    <t>Название практики</t>
  </si>
  <si>
    <t>ГА.01</t>
  </si>
  <si>
    <t>Итоговая государственная аттестация</t>
  </si>
  <si>
    <t xml:space="preserve">Количество экзаменов </t>
  </si>
  <si>
    <t>Количество курсовых работ</t>
  </si>
  <si>
    <t>ИТОГО:</t>
  </si>
  <si>
    <t>Сроки освоения образовательной программы (в неделях)</t>
  </si>
  <si>
    <t>ИТОГО: 208 недель</t>
  </si>
  <si>
    <t>Итоговая государственная аттестация 3 недель</t>
  </si>
  <si>
    <t xml:space="preserve"> </t>
  </si>
  <si>
    <t>01</t>
  </si>
  <si>
    <t>Преддипломная практика</t>
  </si>
  <si>
    <t>Х</t>
  </si>
  <si>
    <t>Приложение №1</t>
  </si>
  <si>
    <t>МИНИСТЕРСТВО ОБРАЗОВАНИЯ И НАУКИ КЫРГЫЗСКОЙ РЕСПУБЛИКИ</t>
  </si>
  <si>
    <t>"Утверждаю"</t>
  </si>
  <si>
    <t>____________________________МОиНКР</t>
  </si>
  <si>
    <t>"_______"____________________2012 г.</t>
  </si>
  <si>
    <t>ПРИМЕРНЫЙ УЧЕБНЫЙ ПЛАН</t>
  </si>
  <si>
    <t xml:space="preserve">Вариативная часть, в т.ч. дисциплины по выбору студентов: </t>
  </si>
  <si>
    <t>*</t>
  </si>
  <si>
    <t>Дисциплина №1</t>
  </si>
  <si>
    <t>Дисциплина №2</t>
  </si>
  <si>
    <t>Дисциплина №3</t>
  </si>
  <si>
    <t>Б.1.6.2.</t>
  </si>
  <si>
    <t>Б.1.6.3.</t>
  </si>
  <si>
    <t>02</t>
  </si>
  <si>
    <t>03</t>
  </si>
  <si>
    <t>Рег.№_____________________________</t>
  </si>
  <si>
    <t>Физика</t>
  </si>
  <si>
    <t>Численные методы</t>
  </si>
  <si>
    <t>Теоретическая механика</t>
  </si>
  <si>
    <t>Б.2.5</t>
  </si>
  <si>
    <t>Б.2.6.0</t>
  </si>
  <si>
    <t>Б.2.6.1</t>
  </si>
  <si>
    <t>Б.2.6.2</t>
  </si>
  <si>
    <t>Б.2.6.3</t>
  </si>
  <si>
    <t>Б.2.6.4</t>
  </si>
  <si>
    <t>Б.2.6.5</t>
  </si>
  <si>
    <t>Дисциплина №4</t>
  </si>
  <si>
    <t>Дисциплина №5</t>
  </si>
  <si>
    <t>направление:510100 - МАТЕМАТИКА</t>
  </si>
  <si>
    <t>Уравнения в частных производных</t>
  </si>
  <si>
    <t>Математический анализ</t>
  </si>
  <si>
    <t>Алгебра</t>
  </si>
  <si>
    <t>Аналитическая геометрия</t>
  </si>
  <si>
    <t>Дискретная математика и математическая логика</t>
  </si>
  <si>
    <t>Дифференциальные уравнения</t>
  </si>
  <si>
    <t>Комплексный анализ</t>
  </si>
  <si>
    <t>Функциональный анализ</t>
  </si>
  <si>
    <t>Безопасность жизнедеятельности *)</t>
  </si>
  <si>
    <t>Топология</t>
  </si>
  <si>
    <t xml:space="preserve">Дифференциальная геометрия </t>
  </si>
  <si>
    <t>Теория вероятностей и математическая статистика</t>
  </si>
  <si>
    <t>Дисциплина №6</t>
  </si>
  <si>
    <t>Дисциплина №7</t>
  </si>
  <si>
    <t>Дисциплина №8</t>
  </si>
  <si>
    <t>Дисциплина №9</t>
  </si>
  <si>
    <t>Дисциплина №10</t>
  </si>
  <si>
    <t>Б.3.12.1</t>
  </si>
  <si>
    <t>Б.3.12.2</t>
  </si>
  <si>
    <t>Б.3.12.3</t>
  </si>
  <si>
    <t>Б.3.12.4</t>
  </si>
  <si>
    <t>Б.3.12.5</t>
  </si>
  <si>
    <t>Б.3.12.6</t>
  </si>
  <si>
    <t>Б.3.12.7</t>
  </si>
  <si>
    <t>Б.3.12.8</t>
  </si>
  <si>
    <t>Б.3.12.9</t>
  </si>
  <si>
    <t>Б.3.12.10</t>
  </si>
  <si>
    <t>Дисциплина №11</t>
  </si>
  <si>
    <t>Б.3.12.11</t>
  </si>
  <si>
    <t>Производственная практика</t>
  </si>
  <si>
    <t>Педагогическая практика</t>
  </si>
  <si>
    <r>
      <t xml:space="preserve">Теоретическое обучение 124 </t>
    </r>
    <r>
      <rPr>
        <sz val="10"/>
        <rFont val="Arial Cyr"/>
        <charset val="204"/>
      </rPr>
      <t>недель</t>
    </r>
  </si>
  <si>
    <t>Экзаменационные сессии 16 недель</t>
  </si>
  <si>
    <t>Практика (всего) 12 недель</t>
  </si>
  <si>
    <t>Итоговая государственная аттестация, включая подготовку ВКР</t>
  </si>
  <si>
    <t>Подготовка ВКР 4 недели</t>
  </si>
  <si>
    <t>Каникулы 49 недель</t>
  </si>
  <si>
    <t>Алгебра и геоматрия</t>
  </si>
  <si>
    <t>Математический анализ (1-3)</t>
  </si>
  <si>
    <t>Архитектура компьютеров</t>
  </si>
  <si>
    <t>Алгоритмы и алгоритмические языки</t>
  </si>
  <si>
    <t>Б.2.6.6</t>
  </si>
  <si>
    <t>Б.2.6.7</t>
  </si>
  <si>
    <t>Б.2.6.8</t>
  </si>
  <si>
    <t xml:space="preserve">Дифференциальные уравнения </t>
  </si>
  <si>
    <t>Уравнения математической физики</t>
  </si>
  <si>
    <t>Языки и методы программирования</t>
  </si>
  <si>
    <t>Операционные системы</t>
  </si>
  <si>
    <t>Методы оптимизации</t>
  </si>
  <si>
    <t>Базы данных</t>
  </si>
  <si>
    <t>Дисциплина №12</t>
  </si>
  <si>
    <t>направление:510100 - ПРИКЛАДНАЯ МАТЕМАТИКА И ИНФОРМАТИКА</t>
  </si>
  <si>
    <t xml:space="preserve">Дискретная математика </t>
  </si>
  <si>
    <t>Б.3.12.12</t>
  </si>
  <si>
    <t>Неорганическая химия</t>
  </si>
  <si>
    <t>Аналитическая химия</t>
  </si>
  <si>
    <t>Органическая химия</t>
  </si>
  <si>
    <t>Физическая химия</t>
  </si>
  <si>
    <t>Общая химическая технология</t>
  </si>
  <si>
    <t>Высокомолекулярные соединения</t>
  </si>
  <si>
    <t>Коллоидная химия</t>
  </si>
  <si>
    <t>Кинетика и катализ</t>
  </si>
  <si>
    <t>физические методы исследования</t>
  </si>
  <si>
    <t>Методика преподавания химии</t>
  </si>
  <si>
    <t>Кристалохимия и минерология</t>
  </si>
  <si>
    <t>Химия</t>
  </si>
  <si>
    <t>Экология</t>
  </si>
  <si>
    <t>Б.2.4.0</t>
  </si>
  <si>
    <t>Б.2.4.1</t>
  </si>
  <si>
    <t>Бухгалтерский учет</t>
  </si>
  <si>
    <t>Финансы</t>
  </si>
  <si>
    <t>Основы менеджмента</t>
  </si>
  <si>
    <t>Основы маркетинга</t>
  </si>
  <si>
    <t>Учебная практика</t>
  </si>
  <si>
    <r>
      <t xml:space="preserve">Теоретическое обучение 135 </t>
    </r>
    <r>
      <rPr>
        <sz val="10"/>
        <rFont val="Arial Cyr"/>
        <charset val="204"/>
      </rPr>
      <t>недель</t>
    </r>
  </si>
  <si>
    <t>Экзаменационные сессии 18 недель</t>
  </si>
  <si>
    <t>Каникулы 41 неделя</t>
  </si>
  <si>
    <t>Б.2.4.2</t>
  </si>
  <si>
    <t>Б.2.4.3</t>
  </si>
  <si>
    <t>Основы логистики</t>
  </si>
  <si>
    <t>Логистика снабжения</t>
  </si>
  <si>
    <t>Управление проектами в логистике</t>
  </si>
  <si>
    <t>Логистика  складирования</t>
  </si>
  <si>
    <t>Б.3.13.1</t>
  </si>
  <si>
    <t>Б.3.13.2</t>
  </si>
  <si>
    <t>Б.3.13.3</t>
  </si>
  <si>
    <t>Б.3.13.4</t>
  </si>
  <si>
    <t>Б.3.13.5</t>
  </si>
  <si>
    <t>Б.3.13.6</t>
  </si>
  <si>
    <t>Б.3.13.7</t>
  </si>
  <si>
    <t>Б.3.13.8</t>
  </si>
  <si>
    <t>Б.3.13.9</t>
  </si>
  <si>
    <t>Б.3.13.10</t>
  </si>
  <si>
    <t>Б.3.13.11</t>
  </si>
  <si>
    <t xml:space="preserve">направление:720 100 Химическая технология </t>
  </si>
  <si>
    <t>направление: ЭКОНОМИКА И УПРАВЛЕНИЕ, ЛОГИСТИКА</t>
  </si>
  <si>
    <t xml:space="preserve">направление:720 200 Биотехнология </t>
  </si>
  <si>
    <t>Генетика и эволюция (генетика и селекция, теория эволюции)</t>
  </si>
  <si>
    <t>Основы сельскохозяйственной биотехнологии</t>
  </si>
  <si>
    <t>Биотехнология клеток растений и животных</t>
  </si>
  <si>
    <t>Введение в биотехнологию</t>
  </si>
  <si>
    <t xml:space="preserve">Экология и рациональное природопользование </t>
  </si>
  <si>
    <t xml:space="preserve">Методика преподования биологии </t>
  </si>
  <si>
    <t>Науки о биологическом многообразии(микробиология, вирусология, ботаника, зоология)</t>
  </si>
  <si>
    <t xml:space="preserve">Физиология (растений, человека и животных, ВНД, иммунология) </t>
  </si>
  <si>
    <t xml:space="preserve">Биология клетки(цитология, гистология, биофизика, биохимия, молекулярная биология) </t>
  </si>
  <si>
    <t xml:space="preserve">Биология размножения и развития </t>
  </si>
  <si>
    <t xml:space="preserve">Биология развития растений  </t>
  </si>
  <si>
    <t>Экология и рациональное природопользование</t>
  </si>
  <si>
    <t>Методика преподавания биологии</t>
  </si>
  <si>
    <t>Основы антропологии</t>
  </si>
  <si>
    <t xml:space="preserve">Биология человека </t>
  </si>
  <si>
    <t xml:space="preserve">направление:520 200 Биология </t>
  </si>
  <si>
    <t>Учебно полевая практика</t>
  </si>
  <si>
    <t>Статистика</t>
  </si>
  <si>
    <t>Менеджмент</t>
  </si>
  <si>
    <t>Б.3.13</t>
  </si>
  <si>
    <t>Б.3.13.12</t>
  </si>
  <si>
    <t>Б.3.13.13</t>
  </si>
  <si>
    <t>Дисциплина №13</t>
  </si>
  <si>
    <t>Б.3.13.14</t>
  </si>
  <si>
    <t>Б.3.13.15</t>
  </si>
  <si>
    <t>Дисциплина №14</t>
  </si>
  <si>
    <t>Дисциплина №15</t>
  </si>
  <si>
    <t>Б.3.13.16</t>
  </si>
  <si>
    <t>Дисциплина №16</t>
  </si>
  <si>
    <t>Микроэкономика</t>
  </si>
  <si>
    <t>Макроэкономика</t>
  </si>
  <si>
    <t>Б.3.14</t>
  </si>
  <si>
    <t>Планирование логистических систем</t>
  </si>
  <si>
    <t>Психология  коммуникации</t>
  </si>
  <si>
    <t>Проектирование логистических систем</t>
  </si>
  <si>
    <t>Манасоведение</t>
  </si>
  <si>
    <t>Б.1.5.</t>
  </si>
  <si>
    <t>Количество экзаменов (максимум)</t>
  </si>
  <si>
    <t>экзамен</t>
  </si>
  <si>
    <t>зачет</t>
  </si>
  <si>
    <t>Распределение учебного времени по видам деятельности</t>
  </si>
  <si>
    <t>Стратегический менеджмент</t>
  </si>
  <si>
    <t>Б 6</t>
  </si>
  <si>
    <t>МАТЕМАТИЧЕСКИЙ И ЕСТЕСТВЕННОНАУЧНЫЙ ЦИКЛ</t>
  </si>
  <si>
    <t xml:space="preserve">Управление персоналом </t>
  </si>
  <si>
    <t xml:space="preserve">Учебно-ознакомительная практика </t>
  </si>
  <si>
    <t xml:space="preserve">Экология </t>
  </si>
  <si>
    <t xml:space="preserve">Иностранный язык </t>
  </si>
  <si>
    <r>
      <t xml:space="preserve">Информационные технологии в менеджменте </t>
    </r>
    <r>
      <rPr>
        <sz val="10"/>
        <color indexed="10"/>
        <rFont val="Arial Cyr"/>
        <charset val="204"/>
      </rPr>
      <t/>
    </r>
  </si>
  <si>
    <t xml:space="preserve">Финансы, денежное обращение  и кредит  </t>
  </si>
  <si>
    <t xml:space="preserve">Организационное поведение </t>
  </si>
  <si>
    <t xml:space="preserve">Маркетинг </t>
  </si>
  <si>
    <t xml:space="preserve">Финансовый менеджмент </t>
  </si>
  <si>
    <t xml:space="preserve">Управленческие решения </t>
  </si>
  <si>
    <r>
      <t xml:space="preserve">Предпринимательство </t>
    </r>
    <r>
      <rPr>
        <sz val="10"/>
        <color indexed="10"/>
        <rFont val="Arial Cyr"/>
        <charset val="204"/>
      </rPr>
      <t/>
    </r>
  </si>
  <si>
    <t>в зачетных единицах/   кредитах</t>
  </si>
  <si>
    <t>История Кыргызстана</t>
  </si>
  <si>
    <t>Статистика (Общая теория и социально-экономическая)</t>
  </si>
  <si>
    <r>
      <t xml:space="preserve">Учет и анализ (Финансовы учет, Управленческий учет) </t>
    </r>
    <r>
      <rPr>
        <sz val="10"/>
        <color indexed="10"/>
        <rFont val="Arial Cyr"/>
        <charset val="204"/>
      </rPr>
      <t/>
    </r>
  </si>
  <si>
    <t>Предквалификационная практика</t>
  </si>
  <si>
    <t>География Кыргызстана</t>
  </si>
  <si>
    <t>Председатель УМО  "Экономика и управление" МОиН КР, д.э.н., профессор                           Токсобаева Б.А.</t>
  </si>
  <si>
    <t>Кыргызский  язык и литература</t>
  </si>
  <si>
    <t xml:space="preserve">Русский язык </t>
  </si>
  <si>
    <t>Б.1.6.</t>
  </si>
  <si>
    <t>"_______"____________________2020 г.</t>
  </si>
  <si>
    <t>Квалификация: Бакалавр</t>
  </si>
  <si>
    <t xml:space="preserve">                       Направление: 580200 МЕНЕДЖМЕНТ</t>
  </si>
  <si>
    <t>Элективная часть</t>
  </si>
  <si>
    <t>Государственная итоговая аттестация</t>
  </si>
  <si>
    <t>Обязательная часть</t>
  </si>
  <si>
    <t>04</t>
  </si>
  <si>
    <t>1сем.</t>
  </si>
  <si>
    <t>2сем.</t>
  </si>
  <si>
    <t>3сем.</t>
  </si>
  <si>
    <t>4сем.</t>
  </si>
  <si>
    <t>5сем.</t>
  </si>
  <si>
    <t>6сем.</t>
  </si>
  <si>
    <t>7сем.</t>
  </si>
  <si>
    <t>8сем.</t>
  </si>
  <si>
    <t>Б.1.0.</t>
  </si>
  <si>
    <t>х</t>
  </si>
  <si>
    <t>2/ГА</t>
  </si>
  <si>
    <t>4/ГА</t>
  </si>
  <si>
    <t>Б.1.7.</t>
  </si>
  <si>
    <t>Б.1.8.0.</t>
  </si>
  <si>
    <t>Б.3.15.0.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</si>
</sst>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10"/>
      <name val="Arial Cyr"/>
      <charset val="204"/>
    </font>
    <font>
      <sz val="10"/>
      <name val="Courier New"/>
      <family val="3"/>
      <charset val="204"/>
    </font>
    <font>
      <b/>
      <sz val="10"/>
      <name val="Courier New"/>
      <family val="3"/>
      <charset val="204"/>
    </font>
    <font>
      <sz val="8"/>
      <name val="Courier New"/>
      <family val="3"/>
      <charset val="204"/>
    </font>
    <font>
      <b/>
      <i/>
      <sz val="10"/>
      <name val="Courier New"/>
      <family val="3"/>
      <charset val="204"/>
    </font>
    <font>
      <sz val="10"/>
      <color rgb="FFFF0000"/>
      <name val="Arial Cyr"/>
      <charset val="204"/>
    </font>
    <font>
      <sz val="10"/>
      <color rgb="FFFF0000"/>
      <name val="Courier New"/>
      <family val="3"/>
      <charset val="204"/>
    </font>
    <font>
      <b/>
      <sz val="9"/>
      <name val="Courier New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justify"/>
    </xf>
    <xf numFmtId="0" fontId="0" fillId="0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/>
    <xf numFmtId="0" fontId="4" fillId="0" borderId="7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18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Fill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4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textRotation="90"/>
    </xf>
    <xf numFmtId="0" fontId="14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1" fontId="1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justify"/>
    </xf>
    <xf numFmtId="1" fontId="20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1" fontId="17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textRotation="90"/>
    </xf>
    <xf numFmtId="1" fontId="15" fillId="4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textRotation="90"/>
    </xf>
    <xf numFmtId="0" fontId="14" fillId="0" borderId="8" xfId="0" applyFont="1" applyFill="1" applyBorder="1" applyAlignment="1">
      <alignment horizontal="center" textRotation="90"/>
    </xf>
    <xf numFmtId="0" fontId="14" fillId="0" borderId="2" xfId="0" applyFont="1" applyFill="1" applyBorder="1" applyAlignment="1">
      <alignment horizontal="center" textRotation="90"/>
    </xf>
    <xf numFmtId="0" fontId="16" fillId="0" borderId="6" xfId="0" applyFont="1" applyFill="1" applyBorder="1" applyAlignment="1">
      <alignment horizontal="center" textRotation="90" wrapText="1"/>
    </xf>
    <xf numFmtId="0" fontId="16" fillId="0" borderId="2" xfId="0" applyFont="1" applyFill="1" applyBorder="1" applyAlignment="1">
      <alignment horizontal="center" textRotation="90" wrapText="1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C72" workbookViewId="0">
      <selection activeCell="D86" sqref="D86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K6" s="3" t="s">
        <v>104</v>
      </c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15" t="s">
        <v>16</v>
      </c>
      <c r="M12" s="25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19</v>
      </c>
      <c r="L13" s="13" t="s">
        <v>19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f>SUM(D17:D20)</f>
        <v>24</v>
      </c>
      <c r="E16" s="5">
        <f t="shared" ref="E16:M16" si="0">SUM(E17:E20)</f>
        <v>720</v>
      </c>
      <c r="F16" s="5">
        <f t="shared" si="0"/>
        <v>4</v>
      </c>
      <c r="G16" s="5">
        <f t="shared" si="0"/>
        <v>4</v>
      </c>
      <c r="H16" s="5">
        <f t="shared" si="0"/>
        <v>8</v>
      </c>
      <c r="I16" s="5">
        <f t="shared" si="0"/>
        <v>8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/>
    </row>
    <row r="17" spans="2:15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46">
        <v>2</v>
      </c>
      <c r="G17" s="46">
        <v>2</v>
      </c>
      <c r="H17" s="46">
        <v>2</v>
      </c>
      <c r="I17" s="46">
        <v>2</v>
      </c>
      <c r="J17" s="46"/>
      <c r="K17" s="4"/>
      <c r="L17" s="16"/>
      <c r="M17" s="16"/>
      <c r="N17" s="1"/>
    </row>
    <row r="18" spans="2:15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46">
        <v>2</v>
      </c>
      <c r="G18" s="46">
        <v>2</v>
      </c>
      <c r="H18" s="46">
        <v>2</v>
      </c>
      <c r="I18" s="46">
        <v>2</v>
      </c>
      <c r="J18" s="46"/>
      <c r="K18" s="4"/>
      <c r="L18" s="16"/>
      <c r="M18" s="16"/>
      <c r="N18" s="1"/>
    </row>
    <row r="19" spans="2:15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5" si="1">D19*30</f>
        <v>120</v>
      </c>
      <c r="F19" s="46"/>
      <c r="G19" s="46"/>
      <c r="H19" s="46"/>
      <c r="I19" s="46">
        <v>4</v>
      </c>
      <c r="J19" s="46"/>
      <c r="K19" s="4"/>
      <c r="L19" s="16"/>
      <c r="M19" s="16"/>
      <c r="N19" s="1"/>
    </row>
    <row r="20" spans="2:15" ht="12.75" customHeight="1" x14ac:dyDescent="0.2">
      <c r="B20" s="4" t="s">
        <v>27</v>
      </c>
      <c r="C20" s="1" t="s">
        <v>34</v>
      </c>
      <c r="D20" s="19">
        <v>4</v>
      </c>
      <c r="E20" s="4">
        <f t="shared" si="1"/>
        <v>120</v>
      </c>
      <c r="F20" s="46"/>
      <c r="G20" s="46"/>
      <c r="H20" s="46">
        <v>4</v>
      </c>
      <c r="I20" s="46"/>
      <c r="J20" s="46"/>
      <c r="K20" s="4"/>
      <c r="L20" s="16"/>
      <c r="M20" s="16"/>
      <c r="N20" s="1"/>
    </row>
    <row r="21" spans="2:15" ht="12.75" customHeight="1" x14ac:dyDescent="0.2">
      <c r="B21" s="4" t="s">
        <v>238</v>
      </c>
      <c r="C21" s="1" t="s">
        <v>237</v>
      </c>
      <c r="D21" s="19">
        <v>2</v>
      </c>
      <c r="E21" s="4">
        <f t="shared" si="1"/>
        <v>60</v>
      </c>
      <c r="F21" s="46">
        <v>2</v>
      </c>
      <c r="G21" s="46"/>
      <c r="H21" s="46"/>
      <c r="I21" s="46"/>
      <c r="J21" s="46"/>
      <c r="K21" s="4"/>
      <c r="L21" s="16"/>
      <c r="M21" s="16"/>
      <c r="N21" s="1"/>
    </row>
    <row r="22" spans="2:15" ht="12.75" customHeight="1" x14ac:dyDescent="0.2">
      <c r="B22" s="5" t="s">
        <v>28</v>
      </c>
      <c r="C22" s="8" t="s">
        <v>82</v>
      </c>
      <c r="D22" s="55">
        <v>10</v>
      </c>
      <c r="E22" s="55">
        <f t="shared" ref="E22:M22" si="2">SUM(E23:E25)</f>
        <v>300</v>
      </c>
      <c r="F22" s="55">
        <f t="shared" si="2"/>
        <v>3</v>
      </c>
      <c r="G22" s="55">
        <f t="shared" si="2"/>
        <v>3</v>
      </c>
      <c r="H22" s="55">
        <f t="shared" si="2"/>
        <v>4</v>
      </c>
      <c r="I22" s="55">
        <f t="shared" si="2"/>
        <v>0</v>
      </c>
      <c r="J22" s="55">
        <f t="shared" si="2"/>
        <v>0</v>
      </c>
      <c r="K22" s="55">
        <f t="shared" si="2"/>
        <v>0</v>
      </c>
      <c r="L22" s="55">
        <f t="shared" si="2"/>
        <v>0</v>
      </c>
      <c r="M22" s="55">
        <f t="shared" si="2"/>
        <v>0</v>
      </c>
      <c r="N22" s="1"/>
    </row>
    <row r="23" spans="2:15" ht="12.75" customHeight="1" x14ac:dyDescent="0.2">
      <c r="B23" s="6" t="s">
        <v>29</v>
      </c>
      <c r="C23" s="1" t="s">
        <v>84</v>
      </c>
      <c r="D23" s="19">
        <v>3</v>
      </c>
      <c r="E23" s="4">
        <f t="shared" si="1"/>
        <v>90</v>
      </c>
      <c r="F23" s="46">
        <v>3</v>
      </c>
      <c r="G23" s="46"/>
      <c r="H23" s="46"/>
      <c r="I23" s="46"/>
      <c r="J23" s="46"/>
      <c r="K23" s="4"/>
      <c r="L23" s="16"/>
      <c r="M23" s="16"/>
      <c r="N23" s="1"/>
    </row>
    <row r="24" spans="2:15" ht="12.75" customHeight="1" x14ac:dyDescent="0.2">
      <c r="B24" s="4" t="s">
        <v>87</v>
      </c>
      <c r="C24" s="1" t="s">
        <v>85</v>
      </c>
      <c r="D24" s="4">
        <v>3</v>
      </c>
      <c r="E24" s="4">
        <f t="shared" si="1"/>
        <v>90</v>
      </c>
      <c r="F24" s="46"/>
      <c r="G24" s="46">
        <v>3</v>
      </c>
      <c r="H24" s="46"/>
      <c r="I24" s="46"/>
      <c r="J24" s="46"/>
      <c r="K24" s="4"/>
      <c r="L24" s="16"/>
      <c r="M24" s="16"/>
      <c r="N24" s="1"/>
    </row>
    <row r="25" spans="2:15" ht="12.75" customHeight="1" x14ac:dyDescent="0.2">
      <c r="B25" s="4" t="s">
        <v>88</v>
      </c>
      <c r="C25" s="1" t="s">
        <v>86</v>
      </c>
      <c r="D25" s="4">
        <v>4</v>
      </c>
      <c r="E25" s="4">
        <f t="shared" si="1"/>
        <v>120</v>
      </c>
      <c r="F25" s="46"/>
      <c r="G25" s="46"/>
      <c r="H25" s="46">
        <v>4</v>
      </c>
      <c r="I25" s="46"/>
      <c r="J25" s="46"/>
      <c r="K25" s="4"/>
      <c r="L25" s="16"/>
      <c r="M25" s="16"/>
      <c r="N25" s="1"/>
    </row>
    <row r="26" spans="2:15" s="10" customFormat="1" x14ac:dyDescent="0.2">
      <c r="B26" s="11"/>
      <c r="C26" s="9" t="s">
        <v>35</v>
      </c>
      <c r="D26" s="58">
        <f t="shared" ref="D26:M26" si="3">D22+D16</f>
        <v>34</v>
      </c>
      <c r="E26" s="58">
        <f t="shared" si="3"/>
        <v>1020</v>
      </c>
      <c r="F26" s="58">
        <f t="shared" si="3"/>
        <v>7</v>
      </c>
      <c r="G26" s="58">
        <f t="shared" si="3"/>
        <v>7</v>
      </c>
      <c r="H26" s="58">
        <f t="shared" si="3"/>
        <v>12</v>
      </c>
      <c r="I26" s="58">
        <f t="shared" si="3"/>
        <v>8</v>
      </c>
      <c r="J26" s="58">
        <f t="shared" si="3"/>
        <v>0</v>
      </c>
      <c r="K26" s="58">
        <f t="shared" si="3"/>
        <v>0</v>
      </c>
      <c r="L26" s="58">
        <f t="shared" si="3"/>
        <v>0</v>
      </c>
      <c r="M26" s="58">
        <f t="shared" si="3"/>
        <v>0</v>
      </c>
      <c r="N26" s="11">
        <f>SUM(N17:N25)</f>
        <v>0</v>
      </c>
      <c r="O26" s="61"/>
    </row>
    <row r="27" spans="2:15" x14ac:dyDescent="0.2">
      <c r="B27" s="121" t="s">
        <v>37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2"/>
    </row>
    <row r="28" spans="2:15" x14ac:dyDescent="0.2">
      <c r="B28" s="4" t="s">
        <v>38</v>
      </c>
      <c r="C28" s="8" t="s">
        <v>30</v>
      </c>
      <c r="D28" s="29">
        <f>SUM(D29:D33)</f>
        <v>24</v>
      </c>
      <c r="E28" s="29">
        <f t="shared" ref="E28:M28" si="4">SUM(E29:E33)</f>
        <v>720</v>
      </c>
      <c r="F28" s="29">
        <f t="shared" si="4"/>
        <v>3</v>
      </c>
      <c r="G28" s="29">
        <f t="shared" si="4"/>
        <v>3</v>
      </c>
      <c r="H28" s="29">
        <f t="shared" si="4"/>
        <v>0</v>
      </c>
      <c r="I28" s="29">
        <f t="shared" si="4"/>
        <v>6</v>
      </c>
      <c r="J28" s="29">
        <f t="shared" si="4"/>
        <v>0</v>
      </c>
      <c r="K28" s="29">
        <f t="shared" si="4"/>
        <v>0</v>
      </c>
      <c r="L28" s="29">
        <f t="shared" si="4"/>
        <v>6</v>
      </c>
      <c r="M28" s="29">
        <f t="shared" si="4"/>
        <v>6</v>
      </c>
      <c r="N28" s="1"/>
    </row>
    <row r="29" spans="2:15" x14ac:dyDescent="0.2">
      <c r="B29" s="4" t="s">
        <v>39</v>
      </c>
      <c r="C29" s="1" t="s">
        <v>44</v>
      </c>
      <c r="D29" s="4">
        <v>6</v>
      </c>
      <c r="E29" s="4">
        <f t="shared" ref="E29:E39" si="5">D29*30</f>
        <v>180</v>
      </c>
      <c r="F29" s="4">
        <v>3</v>
      </c>
      <c r="G29" s="4">
        <v>3</v>
      </c>
      <c r="H29" s="4"/>
      <c r="I29" s="4"/>
      <c r="J29" s="4"/>
      <c r="K29" s="4"/>
      <c r="L29" s="16"/>
      <c r="M29" s="16"/>
      <c r="N29" s="1"/>
    </row>
    <row r="30" spans="2:15" x14ac:dyDescent="0.2">
      <c r="B30" s="4" t="s">
        <v>40</v>
      </c>
      <c r="C30" s="1" t="s">
        <v>92</v>
      </c>
      <c r="D30" s="4">
        <v>3</v>
      </c>
      <c r="E30" s="4">
        <f t="shared" si="5"/>
        <v>90</v>
      </c>
      <c r="F30" s="4"/>
      <c r="G30" s="4"/>
      <c r="H30" s="4"/>
      <c r="I30" s="4">
        <v>3</v>
      </c>
      <c r="J30" s="4"/>
      <c r="K30" s="4"/>
      <c r="L30" s="16"/>
      <c r="M30" s="16"/>
      <c r="N30" s="1"/>
    </row>
    <row r="31" spans="2:15" x14ac:dyDescent="0.2">
      <c r="B31" s="4" t="s">
        <v>41</v>
      </c>
      <c r="C31" s="1" t="s">
        <v>93</v>
      </c>
      <c r="D31" s="4">
        <v>6</v>
      </c>
      <c r="E31" s="4">
        <f t="shared" si="5"/>
        <v>180</v>
      </c>
      <c r="F31" s="4"/>
      <c r="G31" s="4"/>
      <c r="H31" s="4"/>
      <c r="I31" s="4"/>
      <c r="J31" s="4"/>
      <c r="K31" s="4"/>
      <c r="L31" s="16">
        <v>3</v>
      </c>
      <c r="M31" s="16">
        <v>3</v>
      </c>
      <c r="N31" s="1"/>
    </row>
    <row r="32" spans="2:15" x14ac:dyDescent="0.2">
      <c r="B32" s="4" t="s">
        <v>42</v>
      </c>
      <c r="C32" s="1" t="s">
        <v>105</v>
      </c>
      <c r="D32" s="4">
        <v>6</v>
      </c>
      <c r="E32" s="4">
        <f t="shared" si="5"/>
        <v>180</v>
      </c>
      <c r="F32" s="4"/>
      <c r="G32" s="4"/>
      <c r="H32" s="4"/>
      <c r="I32" s="4"/>
      <c r="J32" s="4"/>
      <c r="K32" s="4"/>
      <c r="L32" s="16">
        <v>3</v>
      </c>
      <c r="M32" s="16">
        <v>3</v>
      </c>
      <c r="N32" s="1"/>
    </row>
    <row r="33" spans="2:16" x14ac:dyDescent="0.2">
      <c r="B33" s="4" t="s">
        <v>95</v>
      </c>
      <c r="C33" s="1" t="s">
        <v>94</v>
      </c>
      <c r="D33" s="4">
        <v>3</v>
      </c>
      <c r="E33" s="4">
        <f t="shared" si="5"/>
        <v>90</v>
      </c>
      <c r="F33" s="4"/>
      <c r="G33" s="4"/>
      <c r="H33" s="4"/>
      <c r="I33" s="4">
        <v>3</v>
      </c>
      <c r="J33" s="4"/>
      <c r="K33" s="4"/>
      <c r="L33" s="16"/>
      <c r="M33" s="16"/>
      <c r="N33" s="1"/>
    </row>
    <row r="34" spans="2:16" x14ac:dyDescent="0.2">
      <c r="B34" s="5" t="s">
        <v>96</v>
      </c>
      <c r="C34" s="8" t="s">
        <v>82</v>
      </c>
      <c r="D34" s="29">
        <f>SUM(D35:D39)</f>
        <v>21</v>
      </c>
      <c r="E34" s="29">
        <f t="shared" ref="E34:M34" si="6">SUM(E35:E39)</f>
        <v>630</v>
      </c>
      <c r="F34" s="29">
        <f t="shared" si="6"/>
        <v>4</v>
      </c>
      <c r="G34" s="29">
        <f t="shared" si="6"/>
        <v>4</v>
      </c>
      <c r="H34" s="29">
        <f t="shared" si="6"/>
        <v>5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4</v>
      </c>
      <c r="M34" s="29">
        <f t="shared" si="6"/>
        <v>4</v>
      </c>
      <c r="N34" s="1"/>
    </row>
    <row r="35" spans="2:16" x14ac:dyDescent="0.2">
      <c r="B35" s="5" t="s">
        <v>97</v>
      </c>
      <c r="C35" s="20" t="s">
        <v>84</v>
      </c>
      <c r="D35" s="29">
        <v>5</v>
      </c>
      <c r="E35" s="4">
        <f t="shared" si="5"/>
        <v>150</v>
      </c>
      <c r="F35" s="4"/>
      <c r="G35" s="4"/>
      <c r="H35" s="4">
        <v>5</v>
      </c>
      <c r="I35" s="4"/>
      <c r="J35" s="4"/>
      <c r="K35" s="4"/>
      <c r="L35" s="16"/>
      <c r="M35" s="16"/>
      <c r="N35" s="1"/>
    </row>
    <row r="36" spans="2:16" x14ac:dyDescent="0.2">
      <c r="B36" s="5" t="s">
        <v>98</v>
      </c>
      <c r="C36" s="20" t="s">
        <v>85</v>
      </c>
      <c r="D36" s="29">
        <v>4</v>
      </c>
      <c r="E36" s="4">
        <f t="shared" si="5"/>
        <v>120</v>
      </c>
      <c r="F36" s="4"/>
      <c r="G36" s="4"/>
      <c r="H36" s="4"/>
      <c r="I36" s="36"/>
      <c r="J36" s="4"/>
      <c r="K36" s="4"/>
      <c r="L36" s="16"/>
      <c r="M36" s="16">
        <v>4</v>
      </c>
      <c r="N36" s="1"/>
    </row>
    <row r="37" spans="2:16" x14ac:dyDescent="0.2">
      <c r="B37" s="5" t="s">
        <v>99</v>
      </c>
      <c r="C37" s="20" t="s">
        <v>86</v>
      </c>
      <c r="D37" s="4">
        <v>4</v>
      </c>
      <c r="E37" s="4">
        <f t="shared" si="5"/>
        <v>120</v>
      </c>
      <c r="F37" s="4"/>
      <c r="G37" s="4">
        <v>4</v>
      </c>
      <c r="H37" s="4"/>
      <c r="I37" s="4"/>
      <c r="J37" s="4"/>
      <c r="K37" s="4"/>
      <c r="L37" s="16"/>
      <c r="M37" s="16"/>
      <c r="N37" s="1"/>
    </row>
    <row r="38" spans="2:16" x14ac:dyDescent="0.2">
      <c r="B38" s="5" t="s">
        <v>100</v>
      </c>
      <c r="C38" s="20" t="s">
        <v>102</v>
      </c>
      <c r="D38" s="4">
        <v>4</v>
      </c>
      <c r="E38" s="4">
        <f t="shared" si="5"/>
        <v>120</v>
      </c>
      <c r="F38" s="4">
        <v>4</v>
      </c>
      <c r="G38" s="4"/>
      <c r="H38" s="4"/>
      <c r="I38" s="4"/>
      <c r="J38" s="4"/>
      <c r="K38" s="4"/>
      <c r="L38" s="16"/>
      <c r="M38" s="16"/>
      <c r="N38" s="1"/>
    </row>
    <row r="39" spans="2:16" x14ac:dyDescent="0.2">
      <c r="B39" s="5" t="s">
        <v>101</v>
      </c>
      <c r="C39" s="20" t="s">
        <v>103</v>
      </c>
      <c r="D39" s="4">
        <v>4</v>
      </c>
      <c r="E39" s="4">
        <f t="shared" si="5"/>
        <v>120</v>
      </c>
      <c r="F39" s="4"/>
      <c r="G39" s="4"/>
      <c r="H39" s="4"/>
      <c r="I39" s="4"/>
      <c r="J39" s="4"/>
      <c r="K39" s="4"/>
      <c r="L39" s="16">
        <v>4</v>
      </c>
      <c r="M39" s="16"/>
      <c r="N39" s="1"/>
    </row>
    <row r="40" spans="2:16" x14ac:dyDescent="0.2">
      <c r="B40" s="4"/>
      <c r="C40" s="9" t="s">
        <v>35</v>
      </c>
      <c r="D40" s="11">
        <f>D34+D28</f>
        <v>45</v>
      </c>
      <c r="E40" s="11">
        <f t="shared" ref="E40:M40" si="7">E34+E28</f>
        <v>1350</v>
      </c>
      <c r="F40" s="11">
        <f t="shared" si="7"/>
        <v>7</v>
      </c>
      <c r="G40" s="11">
        <f t="shared" si="7"/>
        <v>7</v>
      </c>
      <c r="H40" s="11">
        <f t="shared" si="7"/>
        <v>5</v>
      </c>
      <c r="I40" s="11">
        <f t="shared" si="7"/>
        <v>6</v>
      </c>
      <c r="J40" s="11">
        <f t="shared" si="7"/>
        <v>0</v>
      </c>
      <c r="K40" s="11">
        <f t="shared" si="7"/>
        <v>0</v>
      </c>
      <c r="L40" s="11">
        <f t="shared" si="7"/>
        <v>10</v>
      </c>
      <c r="M40" s="11">
        <f t="shared" si="7"/>
        <v>10</v>
      </c>
      <c r="N40" s="11"/>
      <c r="O40" s="62"/>
      <c r="P40" s="47"/>
    </row>
    <row r="41" spans="2:16" x14ac:dyDescent="0.2">
      <c r="B41" s="121" t="s">
        <v>45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2"/>
      <c r="P41" s="47"/>
    </row>
    <row r="42" spans="2:16" x14ac:dyDescent="0.2">
      <c r="B42" s="5" t="s">
        <v>46</v>
      </c>
      <c r="C42" s="32" t="s">
        <v>30</v>
      </c>
      <c r="D42" s="29">
        <f>SUM(D43:D53)</f>
        <v>92</v>
      </c>
      <c r="E42" s="29">
        <f t="shared" ref="E42:M42" si="8">SUM(E43:E53)</f>
        <v>2760</v>
      </c>
      <c r="F42" s="29">
        <f t="shared" si="8"/>
        <v>12</v>
      </c>
      <c r="G42" s="29">
        <f t="shared" si="8"/>
        <v>12</v>
      </c>
      <c r="H42" s="29">
        <f t="shared" si="8"/>
        <v>13</v>
      </c>
      <c r="I42" s="29">
        <f t="shared" si="8"/>
        <v>12</v>
      </c>
      <c r="J42" s="29">
        <f t="shared" si="8"/>
        <v>12</v>
      </c>
      <c r="K42" s="29">
        <f t="shared" si="8"/>
        <v>16</v>
      </c>
      <c r="L42" s="29">
        <f t="shared" si="8"/>
        <v>11</v>
      </c>
      <c r="M42" s="29">
        <f t="shared" si="8"/>
        <v>4</v>
      </c>
      <c r="N42" s="1"/>
      <c r="O42" s="63"/>
      <c r="P42" s="47"/>
    </row>
    <row r="43" spans="2:16" x14ac:dyDescent="0.2">
      <c r="B43" s="6" t="s">
        <v>47</v>
      </c>
      <c r="C43" s="33" t="s">
        <v>106</v>
      </c>
      <c r="D43" s="31">
        <v>16</v>
      </c>
      <c r="E43" s="4">
        <f>D43*30</f>
        <v>480</v>
      </c>
      <c r="F43" s="4">
        <v>4</v>
      </c>
      <c r="G43" s="4">
        <v>4</v>
      </c>
      <c r="H43" s="4">
        <v>4</v>
      </c>
      <c r="I43" s="4">
        <v>4</v>
      </c>
      <c r="J43" s="4"/>
      <c r="K43" s="4"/>
      <c r="L43" s="16"/>
      <c r="M43" s="16"/>
      <c r="N43" s="1"/>
      <c r="P43" s="47"/>
    </row>
    <row r="44" spans="2:16" x14ac:dyDescent="0.2">
      <c r="B44" s="6" t="s">
        <v>48</v>
      </c>
      <c r="C44" s="34" t="s">
        <v>107</v>
      </c>
      <c r="D44" s="31">
        <v>16</v>
      </c>
      <c r="E44" s="4">
        <f t="shared" ref="E44:E66" si="9">D44*30</f>
        <v>480</v>
      </c>
      <c r="F44" s="4">
        <v>4</v>
      </c>
      <c r="G44" s="4">
        <v>4</v>
      </c>
      <c r="H44" s="4">
        <v>4</v>
      </c>
      <c r="I44" s="4">
        <v>4</v>
      </c>
      <c r="J44" s="4"/>
      <c r="K44" s="4"/>
      <c r="L44" s="16"/>
      <c r="M44" s="16"/>
      <c r="N44" s="1"/>
      <c r="P44" s="47"/>
    </row>
    <row r="45" spans="2:16" x14ac:dyDescent="0.2">
      <c r="B45" s="6" t="s">
        <v>49</v>
      </c>
      <c r="C45" s="33" t="s">
        <v>108</v>
      </c>
      <c r="D45" s="31">
        <v>8</v>
      </c>
      <c r="E45" s="4">
        <f t="shared" si="9"/>
        <v>240</v>
      </c>
      <c r="F45" s="4">
        <v>4</v>
      </c>
      <c r="G45" s="4">
        <v>4</v>
      </c>
      <c r="H45" s="4"/>
      <c r="I45" s="4"/>
      <c r="J45" s="4"/>
      <c r="K45" s="4"/>
      <c r="L45" s="16"/>
      <c r="M45" s="16"/>
      <c r="N45" s="1"/>
      <c r="P45" s="47"/>
    </row>
    <row r="46" spans="2:16" x14ac:dyDescent="0.2">
      <c r="B46" s="6" t="s">
        <v>50</v>
      </c>
      <c r="C46" s="33" t="s">
        <v>109</v>
      </c>
      <c r="D46" s="31">
        <v>6</v>
      </c>
      <c r="E46" s="4">
        <f t="shared" si="9"/>
        <v>180</v>
      </c>
      <c r="F46" s="4"/>
      <c r="G46" s="4"/>
      <c r="H46" s="4"/>
      <c r="I46" s="4"/>
      <c r="J46" s="4"/>
      <c r="K46" s="4"/>
      <c r="L46" s="16">
        <v>6</v>
      </c>
      <c r="M46" s="16"/>
      <c r="N46" s="1"/>
      <c r="P46" s="47"/>
    </row>
    <row r="47" spans="2:16" x14ac:dyDescent="0.2">
      <c r="B47" s="6" t="s">
        <v>51</v>
      </c>
      <c r="C47" s="35" t="s">
        <v>110</v>
      </c>
      <c r="D47" s="31">
        <v>9</v>
      </c>
      <c r="E47" s="4">
        <f t="shared" si="9"/>
        <v>270</v>
      </c>
      <c r="F47" s="4"/>
      <c r="G47" s="4"/>
      <c r="H47" s="4">
        <v>5</v>
      </c>
      <c r="I47" s="4">
        <v>4</v>
      </c>
      <c r="J47" s="4"/>
      <c r="K47" s="4"/>
      <c r="L47" s="16"/>
      <c r="M47" s="16"/>
      <c r="N47" s="1"/>
      <c r="P47" s="47"/>
    </row>
    <row r="48" spans="2:16" x14ac:dyDescent="0.2">
      <c r="B48" s="6" t="s">
        <v>52</v>
      </c>
      <c r="C48" s="33" t="s">
        <v>111</v>
      </c>
      <c r="D48" s="31">
        <v>8</v>
      </c>
      <c r="E48" s="4">
        <f t="shared" si="9"/>
        <v>240</v>
      </c>
      <c r="F48" s="4"/>
      <c r="G48" s="4"/>
      <c r="H48" s="4"/>
      <c r="I48" s="4"/>
      <c r="J48" s="4">
        <v>4</v>
      </c>
      <c r="K48" s="4">
        <v>4</v>
      </c>
      <c r="L48" s="16"/>
      <c r="M48" s="16"/>
      <c r="N48" s="1"/>
      <c r="P48" s="47"/>
    </row>
    <row r="49" spans="2:16" x14ac:dyDescent="0.2">
      <c r="B49" s="6" t="s">
        <v>53</v>
      </c>
      <c r="C49" s="33" t="s">
        <v>112</v>
      </c>
      <c r="D49" s="31">
        <v>9</v>
      </c>
      <c r="E49" s="4">
        <f t="shared" si="9"/>
        <v>270</v>
      </c>
      <c r="F49" s="4"/>
      <c r="G49" s="4"/>
      <c r="H49" s="4"/>
      <c r="I49" s="4"/>
      <c r="J49" s="4"/>
      <c r="K49" s="4"/>
      <c r="L49" s="16">
        <v>5</v>
      </c>
      <c r="M49" s="16">
        <v>4</v>
      </c>
      <c r="N49" s="1"/>
      <c r="P49" s="47"/>
    </row>
    <row r="50" spans="2:16" x14ac:dyDescent="0.2">
      <c r="B50" s="6" t="s">
        <v>54</v>
      </c>
      <c r="C50" s="33" t="s">
        <v>115</v>
      </c>
      <c r="D50" s="31">
        <v>4</v>
      </c>
      <c r="E50" s="4">
        <f t="shared" si="9"/>
        <v>120</v>
      </c>
      <c r="F50" s="4"/>
      <c r="G50" s="4"/>
      <c r="H50" s="4"/>
      <c r="I50" s="4"/>
      <c r="J50" s="4">
        <v>4</v>
      </c>
      <c r="K50" s="4"/>
      <c r="L50" s="16"/>
      <c r="M50" s="16"/>
      <c r="N50" s="1"/>
      <c r="P50" s="47"/>
    </row>
    <row r="51" spans="2:16" x14ac:dyDescent="0.2">
      <c r="B51" s="6" t="s">
        <v>55</v>
      </c>
      <c r="C51" s="33" t="s">
        <v>114</v>
      </c>
      <c r="D51" s="31">
        <v>4</v>
      </c>
      <c r="E51" s="4">
        <f t="shared" si="9"/>
        <v>120</v>
      </c>
      <c r="F51" s="4"/>
      <c r="G51" s="4"/>
      <c r="H51" s="4"/>
      <c r="I51" s="4"/>
      <c r="J51" s="4"/>
      <c r="K51" s="4">
        <v>4</v>
      </c>
      <c r="L51" s="16"/>
      <c r="M51" s="16"/>
      <c r="N51" s="1"/>
      <c r="P51" s="47"/>
    </row>
    <row r="52" spans="2:16" x14ac:dyDescent="0.2">
      <c r="B52" s="6" t="s">
        <v>56</v>
      </c>
      <c r="C52" s="33" t="s">
        <v>116</v>
      </c>
      <c r="D52" s="31">
        <v>8</v>
      </c>
      <c r="E52" s="4">
        <f t="shared" si="9"/>
        <v>240</v>
      </c>
      <c r="F52" s="4"/>
      <c r="G52" s="4"/>
      <c r="H52" s="4"/>
      <c r="I52" s="4"/>
      <c r="J52" s="4">
        <v>4</v>
      </c>
      <c r="K52" s="4">
        <v>4</v>
      </c>
      <c r="L52" s="16"/>
      <c r="M52" s="16"/>
      <c r="N52" s="1"/>
      <c r="P52" s="47"/>
    </row>
    <row r="53" spans="2:16" x14ac:dyDescent="0.2">
      <c r="B53" s="6" t="s">
        <v>57</v>
      </c>
      <c r="C53" s="33" t="s">
        <v>113</v>
      </c>
      <c r="D53" s="31">
        <v>4</v>
      </c>
      <c r="E53" s="4">
        <f t="shared" si="9"/>
        <v>120</v>
      </c>
      <c r="F53" s="4"/>
      <c r="G53" s="4"/>
      <c r="H53" s="4"/>
      <c r="I53" s="4"/>
      <c r="J53" s="4"/>
      <c r="K53" s="4">
        <v>4</v>
      </c>
      <c r="L53" s="16"/>
      <c r="M53" s="16"/>
      <c r="N53" s="1"/>
      <c r="P53" s="47"/>
    </row>
    <row r="54" spans="2:16" x14ac:dyDescent="0.2">
      <c r="B54" s="5" t="s">
        <v>58</v>
      </c>
      <c r="C54" s="8" t="s">
        <v>82</v>
      </c>
      <c r="D54" s="29">
        <f>SUM(D55:D66)</f>
        <v>45</v>
      </c>
      <c r="E54" s="29">
        <f t="shared" ref="E54:M54" si="10">SUM(E55:E66)</f>
        <v>1350</v>
      </c>
      <c r="F54" s="29">
        <f t="shared" si="10"/>
        <v>3</v>
      </c>
      <c r="G54" s="29">
        <f t="shared" si="10"/>
        <v>3</v>
      </c>
      <c r="H54" s="29">
        <f t="shared" si="10"/>
        <v>0</v>
      </c>
      <c r="I54" s="29">
        <f t="shared" si="10"/>
        <v>0</v>
      </c>
      <c r="J54" s="29">
        <f t="shared" si="10"/>
        <v>18</v>
      </c>
      <c r="K54" s="29">
        <f t="shared" si="10"/>
        <v>10</v>
      </c>
      <c r="L54" s="29">
        <f t="shared" si="10"/>
        <v>0</v>
      </c>
      <c r="M54" s="29">
        <f t="shared" si="10"/>
        <v>11</v>
      </c>
      <c r="N54" s="1"/>
      <c r="O54" s="63"/>
      <c r="P54" s="47"/>
    </row>
    <row r="55" spans="2:16" x14ac:dyDescent="0.2">
      <c r="B55" s="5" t="s">
        <v>122</v>
      </c>
      <c r="C55" s="20" t="s">
        <v>84</v>
      </c>
      <c r="D55" s="29">
        <v>6</v>
      </c>
      <c r="E55" s="5">
        <f t="shared" si="9"/>
        <v>180</v>
      </c>
      <c r="F55" s="4"/>
      <c r="G55" s="4"/>
      <c r="H55" s="4"/>
      <c r="I55" s="4"/>
      <c r="J55" s="4">
        <v>3</v>
      </c>
      <c r="K55" s="4">
        <v>3</v>
      </c>
      <c r="L55" s="16"/>
      <c r="M55" s="16"/>
      <c r="N55" s="1"/>
      <c r="P55" s="47"/>
    </row>
    <row r="56" spans="2:16" x14ac:dyDescent="0.2">
      <c r="B56" s="5" t="s">
        <v>123</v>
      </c>
      <c r="C56" s="20" t="s">
        <v>85</v>
      </c>
      <c r="D56" s="29">
        <v>4</v>
      </c>
      <c r="E56" s="5">
        <f t="shared" si="9"/>
        <v>120</v>
      </c>
      <c r="F56" s="4"/>
      <c r="G56" s="4"/>
      <c r="H56" s="4"/>
      <c r="I56" s="4"/>
      <c r="J56" s="4">
        <v>4</v>
      </c>
      <c r="K56" s="4"/>
      <c r="L56" s="16"/>
      <c r="M56" s="16"/>
      <c r="N56" s="1"/>
      <c r="P56" s="47"/>
    </row>
    <row r="57" spans="2:16" x14ac:dyDescent="0.2">
      <c r="B57" s="5" t="s">
        <v>124</v>
      </c>
      <c r="C57" s="20" t="s">
        <v>86</v>
      </c>
      <c r="D57" s="29">
        <v>4</v>
      </c>
      <c r="E57" s="5">
        <f t="shared" si="9"/>
        <v>120</v>
      </c>
      <c r="F57" s="4"/>
      <c r="G57" s="4"/>
      <c r="H57" s="4"/>
      <c r="I57" s="4"/>
      <c r="J57" s="4">
        <v>4</v>
      </c>
      <c r="K57" s="4"/>
      <c r="L57" s="16"/>
      <c r="M57" s="16"/>
      <c r="N57" s="1"/>
      <c r="P57" s="47"/>
    </row>
    <row r="58" spans="2:16" x14ac:dyDescent="0.2">
      <c r="B58" s="5" t="s">
        <v>125</v>
      </c>
      <c r="C58" s="20" t="s">
        <v>102</v>
      </c>
      <c r="D58" s="29">
        <v>3</v>
      </c>
      <c r="E58" s="5">
        <f t="shared" si="9"/>
        <v>90</v>
      </c>
      <c r="F58" s="4"/>
      <c r="G58" s="4"/>
      <c r="H58" s="4"/>
      <c r="I58" s="4"/>
      <c r="J58" s="4">
        <v>3</v>
      </c>
      <c r="K58" s="4"/>
      <c r="L58" s="16"/>
      <c r="M58" s="16"/>
      <c r="N58" s="1"/>
      <c r="P58" s="47"/>
    </row>
    <row r="59" spans="2:16" x14ac:dyDescent="0.2">
      <c r="B59" s="5" t="s">
        <v>126</v>
      </c>
      <c r="C59" s="20" t="s">
        <v>103</v>
      </c>
      <c r="D59" s="29">
        <v>4</v>
      </c>
      <c r="E59" s="5">
        <f t="shared" si="9"/>
        <v>120</v>
      </c>
      <c r="F59" s="4"/>
      <c r="G59" s="4"/>
      <c r="H59" s="4"/>
      <c r="I59" s="4"/>
      <c r="J59" s="4"/>
      <c r="K59" s="4">
        <v>4</v>
      </c>
      <c r="L59" s="16"/>
      <c r="M59" s="16"/>
      <c r="N59" s="1"/>
      <c r="P59" s="47"/>
    </row>
    <row r="60" spans="2:16" x14ac:dyDescent="0.2">
      <c r="B60" s="5" t="s">
        <v>127</v>
      </c>
      <c r="C60" s="20" t="s">
        <v>117</v>
      </c>
      <c r="D60" s="29">
        <v>3</v>
      </c>
      <c r="E60" s="5">
        <f t="shared" si="9"/>
        <v>90</v>
      </c>
      <c r="F60" s="4">
        <v>3</v>
      </c>
      <c r="G60" s="4"/>
      <c r="H60" s="4"/>
      <c r="I60" s="4"/>
      <c r="J60" s="4"/>
      <c r="K60" s="4"/>
      <c r="L60" s="16"/>
      <c r="M60" s="16"/>
      <c r="N60" s="1"/>
      <c r="P60" s="47"/>
    </row>
    <row r="61" spans="2:16" x14ac:dyDescent="0.2">
      <c r="B61" s="5" t="s">
        <v>128</v>
      </c>
      <c r="C61" s="20" t="s">
        <v>118</v>
      </c>
      <c r="D61" s="29">
        <v>3</v>
      </c>
      <c r="E61" s="5">
        <f t="shared" si="9"/>
        <v>90</v>
      </c>
      <c r="F61" s="4"/>
      <c r="G61" s="4">
        <v>3</v>
      </c>
      <c r="H61" s="4"/>
      <c r="I61" s="4"/>
      <c r="J61" s="4"/>
      <c r="K61" s="4"/>
      <c r="L61" s="16"/>
      <c r="M61" s="16"/>
      <c r="N61" s="1"/>
      <c r="P61" s="47"/>
    </row>
    <row r="62" spans="2:16" x14ac:dyDescent="0.2">
      <c r="B62" s="5" t="s">
        <v>129</v>
      </c>
      <c r="C62" s="20" t="s">
        <v>119</v>
      </c>
      <c r="D62" s="29">
        <v>3</v>
      </c>
      <c r="E62" s="5">
        <f t="shared" si="9"/>
        <v>90</v>
      </c>
      <c r="F62" s="4"/>
      <c r="G62" s="4"/>
      <c r="H62" s="4"/>
      <c r="I62" s="4"/>
      <c r="J62" s="4"/>
      <c r="K62" s="4">
        <v>3</v>
      </c>
      <c r="L62" s="16"/>
      <c r="M62" s="16"/>
      <c r="N62" s="1"/>
      <c r="P62" s="47"/>
    </row>
    <row r="63" spans="2:16" x14ac:dyDescent="0.2">
      <c r="B63" s="5" t="s">
        <v>130</v>
      </c>
      <c r="C63" s="20" t="s">
        <v>120</v>
      </c>
      <c r="D63" s="29">
        <v>4</v>
      </c>
      <c r="E63" s="5">
        <f t="shared" si="9"/>
        <v>120</v>
      </c>
      <c r="F63" s="4"/>
      <c r="G63" s="4"/>
      <c r="H63" s="4"/>
      <c r="I63" s="4"/>
      <c r="J63" s="4">
        <v>4</v>
      </c>
      <c r="K63" s="4"/>
      <c r="L63" s="16"/>
      <c r="M63" s="16"/>
      <c r="N63" s="1"/>
      <c r="P63" s="47"/>
    </row>
    <row r="64" spans="2:16" x14ac:dyDescent="0.2">
      <c r="B64" s="5" t="s">
        <v>131</v>
      </c>
      <c r="C64" s="20" t="s">
        <v>121</v>
      </c>
      <c r="D64" s="29">
        <v>4</v>
      </c>
      <c r="E64" s="5">
        <f t="shared" si="9"/>
        <v>120</v>
      </c>
      <c r="F64" s="4"/>
      <c r="G64" s="4"/>
      <c r="H64" s="4"/>
      <c r="I64" s="4"/>
      <c r="J64" s="4"/>
      <c r="K64" s="4"/>
      <c r="L64" s="16"/>
      <c r="M64" s="16">
        <v>4</v>
      </c>
      <c r="N64" s="1"/>
      <c r="P64" s="47"/>
    </row>
    <row r="65" spans="2:16" x14ac:dyDescent="0.2">
      <c r="B65" s="5" t="s">
        <v>133</v>
      </c>
      <c r="C65" s="20" t="s">
        <v>132</v>
      </c>
      <c r="D65" s="29">
        <v>4</v>
      </c>
      <c r="E65" s="5">
        <f t="shared" si="9"/>
        <v>120</v>
      </c>
      <c r="F65" s="4"/>
      <c r="G65" s="4"/>
      <c r="H65" s="4"/>
      <c r="I65" s="4"/>
      <c r="J65" s="4"/>
      <c r="K65" s="4"/>
      <c r="L65" s="16"/>
      <c r="M65" s="16">
        <v>4</v>
      </c>
      <c r="N65" s="1"/>
      <c r="P65" s="47"/>
    </row>
    <row r="66" spans="2:16" x14ac:dyDescent="0.2">
      <c r="B66" s="5" t="s">
        <v>158</v>
      </c>
      <c r="C66" s="20" t="s">
        <v>155</v>
      </c>
      <c r="D66" s="29">
        <v>3</v>
      </c>
      <c r="E66" s="5">
        <f t="shared" si="9"/>
        <v>90</v>
      </c>
      <c r="F66" s="4"/>
      <c r="G66" s="4"/>
      <c r="H66" s="4"/>
      <c r="I66" s="4"/>
      <c r="J66" s="4"/>
      <c r="K66" s="4"/>
      <c r="L66" s="16"/>
      <c r="M66" s="16">
        <v>3</v>
      </c>
      <c r="N66" s="1"/>
      <c r="P66" s="47"/>
    </row>
    <row r="67" spans="2:16" x14ac:dyDescent="0.2">
      <c r="B67" s="6"/>
      <c r="C67" s="9" t="s">
        <v>35</v>
      </c>
      <c r="D67" s="11">
        <f>D42+D54</f>
        <v>137</v>
      </c>
      <c r="E67" s="11">
        <f t="shared" ref="E67:L67" si="11">E42+E54</f>
        <v>4110</v>
      </c>
      <c r="F67" s="11">
        <f t="shared" si="11"/>
        <v>15</v>
      </c>
      <c r="G67" s="11">
        <f t="shared" si="11"/>
        <v>15</v>
      </c>
      <c r="H67" s="11">
        <f t="shared" si="11"/>
        <v>13</v>
      </c>
      <c r="I67" s="11">
        <f t="shared" si="11"/>
        <v>12</v>
      </c>
      <c r="J67" s="11">
        <f t="shared" si="11"/>
        <v>30</v>
      </c>
      <c r="K67" s="11">
        <f t="shared" si="11"/>
        <v>26</v>
      </c>
      <c r="L67" s="11">
        <f t="shared" si="11"/>
        <v>11</v>
      </c>
      <c r="M67" s="18">
        <f>SUM(M43:M54)</f>
        <v>15</v>
      </c>
      <c r="N67" s="9">
        <f>SUM(N43:N54)</f>
        <v>0</v>
      </c>
      <c r="P67" s="47"/>
    </row>
    <row r="68" spans="2:16" x14ac:dyDescent="0.2">
      <c r="B68" s="4" t="s">
        <v>59</v>
      </c>
      <c r="C68" s="1" t="s">
        <v>61</v>
      </c>
      <c r="D68" s="4"/>
      <c r="E68" s="4">
        <v>408</v>
      </c>
      <c r="F68" s="4">
        <v>4</v>
      </c>
      <c r="G68" s="4">
        <v>4</v>
      </c>
      <c r="H68" s="4">
        <v>4</v>
      </c>
      <c r="I68" s="4">
        <v>4</v>
      </c>
      <c r="J68" s="4"/>
      <c r="K68" s="4"/>
      <c r="L68" s="16"/>
      <c r="M68" s="16"/>
      <c r="N68" s="1"/>
      <c r="P68" s="47"/>
    </row>
    <row r="69" spans="2:16" x14ac:dyDescent="0.2">
      <c r="B69" s="5" t="s">
        <v>60</v>
      </c>
      <c r="C69" s="23" t="s">
        <v>62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49"/>
      <c r="P69" s="47"/>
    </row>
    <row r="70" spans="2:16" ht="18" customHeight="1" x14ac:dyDescent="0.2">
      <c r="B70" s="4"/>
      <c r="C70" s="4" t="s">
        <v>63</v>
      </c>
      <c r="D70" s="4"/>
      <c r="E70" s="4"/>
      <c r="F70" s="4"/>
      <c r="G70" s="4"/>
      <c r="H70" s="4"/>
      <c r="I70" s="4"/>
      <c r="J70" s="4"/>
      <c r="K70" s="4"/>
      <c r="L70" s="16"/>
      <c r="M70" s="16"/>
      <c r="N70" s="4"/>
      <c r="P70" s="47"/>
    </row>
    <row r="71" spans="2:16" ht="14.25" customHeight="1" x14ac:dyDescent="0.2">
      <c r="B71" s="12" t="s">
        <v>73</v>
      </c>
      <c r="C71" s="1" t="s">
        <v>134</v>
      </c>
      <c r="D71" s="4">
        <v>4</v>
      </c>
      <c r="E71" s="4">
        <f>D71*30</f>
        <v>120</v>
      </c>
      <c r="F71" s="4"/>
      <c r="G71" s="4"/>
      <c r="H71" s="4"/>
      <c r="I71" s="4">
        <v>4</v>
      </c>
      <c r="J71" s="4"/>
      <c r="K71" s="4"/>
      <c r="L71" s="16"/>
      <c r="M71" s="16"/>
      <c r="N71" s="4"/>
      <c r="P71" s="47"/>
    </row>
    <row r="72" spans="2:16" x14ac:dyDescent="0.2">
      <c r="B72" s="12" t="s">
        <v>89</v>
      </c>
      <c r="C72" s="1" t="s">
        <v>135</v>
      </c>
      <c r="D72" s="4">
        <v>4</v>
      </c>
      <c r="E72" s="4">
        <f>D72*30</f>
        <v>120</v>
      </c>
      <c r="F72" s="4"/>
      <c r="G72" s="4"/>
      <c r="H72" s="4"/>
      <c r="I72" s="4"/>
      <c r="J72" s="4"/>
      <c r="K72" s="4">
        <v>4</v>
      </c>
      <c r="L72" s="16"/>
      <c r="M72" s="16"/>
      <c r="N72" s="1"/>
      <c r="P72" s="47"/>
    </row>
    <row r="73" spans="2:16" x14ac:dyDescent="0.2">
      <c r="B73" s="12" t="s">
        <v>90</v>
      </c>
      <c r="C73" s="1" t="s">
        <v>74</v>
      </c>
      <c r="D73" s="4">
        <v>4</v>
      </c>
      <c r="E73" s="4">
        <f>D73*30</f>
        <v>120</v>
      </c>
      <c r="F73" s="4"/>
      <c r="G73" s="4"/>
      <c r="H73" s="4"/>
      <c r="I73" s="4"/>
      <c r="J73" s="4"/>
      <c r="K73" s="4"/>
      <c r="L73" s="16">
        <v>4</v>
      </c>
      <c r="M73" s="16"/>
      <c r="N73" s="1"/>
      <c r="P73" s="47"/>
    </row>
    <row r="74" spans="2:16" x14ac:dyDescent="0.2">
      <c r="B74" s="4"/>
      <c r="C74" s="9" t="s">
        <v>35</v>
      </c>
      <c r="D74" s="11">
        <f>SUM(D70:D73)</f>
        <v>12</v>
      </c>
      <c r="E74" s="11">
        <f t="shared" ref="E74:M74" si="12">SUM(E70:E73)</f>
        <v>360</v>
      </c>
      <c r="F74" s="11">
        <f t="shared" si="12"/>
        <v>0</v>
      </c>
      <c r="G74" s="11">
        <f t="shared" si="12"/>
        <v>0</v>
      </c>
      <c r="H74" s="11">
        <f t="shared" si="12"/>
        <v>0</v>
      </c>
      <c r="I74" s="11">
        <f t="shared" si="12"/>
        <v>4</v>
      </c>
      <c r="J74" s="11">
        <f t="shared" si="12"/>
        <v>0</v>
      </c>
      <c r="K74" s="11">
        <f t="shared" si="12"/>
        <v>4</v>
      </c>
      <c r="L74" s="11">
        <f t="shared" si="12"/>
        <v>4</v>
      </c>
      <c r="M74" s="11">
        <f t="shared" si="12"/>
        <v>0</v>
      </c>
      <c r="N74" s="1"/>
      <c r="P74" s="47"/>
    </row>
    <row r="75" spans="2:16" x14ac:dyDescent="0.2">
      <c r="B75" s="121" t="s">
        <v>65</v>
      </c>
      <c r="C75" s="12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P75" s="47"/>
    </row>
    <row r="76" spans="2:16" x14ac:dyDescent="0.2">
      <c r="B76" s="5" t="s">
        <v>64</v>
      </c>
      <c r="C76" s="1" t="s">
        <v>139</v>
      </c>
      <c r="D76" s="5">
        <v>10</v>
      </c>
      <c r="E76" s="5">
        <v>300</v>
      </c>
      <c r="F76" s="4"/>
      <c r="G76" s="4"/>
      <c r="H76" s="4"/>
      <c r="I76" s="4"/>
      <c r="J76" s="4"/>
      <c r="K76" s="4"/>
      <c r="L76" s="57">
        <v>5</v>
      </c>
      <c r="M76" s="57">
        <v>5</v>
      </c>
      <c r="N76" s="1"/>
      <c r="P76" s="47"/>
    </row>
    <row r="77" spans="2:16" x14ac:dyDescent="0.2">
      <c r="B77" s="4"/>
      <c r="C77" s="1"/>
      <c r="D77" s="4"/>
      <c r="E77" s="4"/>
      <c r="F77" s="4"/>
      <c r="G77" s="4"/>
      <c r="H77" s="4"/>
      <c r="I77" s="4"/>
      <c r="J77" s="4"/>
      <c r="K77" s="4"/>
      <c r="L77" s="16"/>
      <c r="M77" s="16"/>
      <c r="N77" s="1"/>
      <c r="P77" s="47"/>
    </row>
    <row r="78" spans="2:16" x14ac:dyDescent="0.2">
      <c r="B78" s="4"/>
      <c r="C78" s="1" t="s">
        <v>66</v>
      </c>
      <c r="D78" s="4"/>
      <c r="E78" s="4"/>
      <c r="F78" s="4">
        <v>8</v>
      </c>
      <c r="G78" s="4">
        <v>8</v>
      </c>
      <c r="H78" s="4">
        <v>8</v>
      </c>
      <c r="I78" s="4">
        <v>8</v>
      </c>
      <c r="J78" s="4">
        <v>8</v>
      </c>
      <c r="K78" s="4">
        <v>6</v>
      </c>
      <c r="L78" s="16">
        <v>8</v>
      </c>
      <c r="M78" s="16">
        <v>6</v>
      </c>
      <c r="N78" s="1"/>
      <c r="P78" s="47"/>
    </row>
    <row r="79" spans="2:16" x14ac:dyDescent="0.2">
      <c r="B79" s="4"/>
      <c r="C79" s="1" t="s">
        <v>67</v>
      </c>
      <c r="D79" s="4"/>
      <c r="E79" s="4"/>
      <c r="F79" s="4"/>
      <c r="G79" s="4" t="s">
        <v>83</v>
      </c>
      <c r="H79" s="4"/>
      <c r="I79" s="4" t="s">
        <v>83</v>
      </c>
      <c r="J79" s="4"/>
      <c r="K79" s="4" t="s">
        <v>83</v>
      </c>
      <c r="L79" s="4" t="s">
        <v>83</v>
      </c>
      <c r="M79" s="16"/>
      <c r="N79" s="1" t="s">
        <v>72</v>
      </c>
      <c r="P79" s="47"/>
    </row>
    <row r="80" spans="2:16" x14ac:dyDescent="0.2">
      <c r="B80" s="4"/>
      <c r="C80" s="8" t="s">
        <v>68</v>
      </c>
      <c r="D80" s="5">
        <f>D76+D74+D67+D40+D26</f>
        <v>238</v>
      </c>
      <c r="E80" s="5">
        <f t="shared" ref="E80:M80" si="13">E76+E74+E67+E40+E26</f>
        <v>7140</v>
      </c>
      <c r="F80" s="5">
        <f t="shared" si="13"/>
        <v>29</v>
      </c>
      <c r="G80" s="5">
        <f t="shared" si="13"/>
        <v>29</v>
      </c>
      <c r="H80" s="5">
        <f t="shared" si="13"/>
        <v>30</v>
      </c>
      <c r="I80" s="5">
        <f t="shared" si="13"/>
        <v>30</v>
      </c>
      <c r="J80" s="5">
        <f t="shared" si="13"/>
        <v>30</v>
      </c>
      <c r="K80" s="5">
        <f t="shared" si="13"/>
        <v>30</v>
      </c>
      <c r="L80" s="5">
        <f t="shared" si="13"/>
        <v>30</v>
      </c>
      <c r="M80" s="5">
        <f t="shared" si="13"/>
        <v>30</v>
      </c>
      <c r="N80" s="1"/>
      <c r="O80" s="64"/>
      <c r="P80" s="47"/>
    </row>
    <row r="81" spans="3:16" x14ac:dyDescent="0.2">
      <c r="P81" s="47"/>
    </row>
    <row r="82" spans="3:16" x14ac:dyDescent="0.2">
      <c r="P82" s="47"/>
    </row>
    <row r="83" spans="3:16" x14ac:dyDescent="0.2">
      <c r="C83" s="2" t="s">
        <v>69</v>
      </c>
      <c r="P83" s="47"/>
    </row>
    <row r="84" spans="3:16" x14ac:dyDescent="0.2">
      <c r="P84" s="47"/>
    </row>
    <row r="85" spans="3:16" x14ac:dyDescent="0.2">
      <c r="C85" t="s">
        <v>136</v>
      </c>
      <c r="P85" s="47"/>
    </row>
    <row r="86" spans="3:16" x14ac:dyDescent="0.2">
      <c r="C86" t="s">
        <v>137</v>
      </c>
      <c r="P86" s="47"/>
    </row>
    <row r="87" spans="3:16" x14ac:dyDescent="0.2">
      <c r="C87" t="s">
        <v>138</v>
      </c>
      <c r="P87" s="47"/>
    </row>
    <row r="88" spans="3:16" x14ac:dyDescent="0.2">
      <c r="C88" t="s">
        <v>140</v>
      </c>
      <c r="P88" s="47"/>
    </row>
    <row r="89" spans="3:16" x14ac:dyDescent="0.2">
      <c r="C89" t="s">
        <v>71</v>
      </c>
      <c r="D89" s="28" t="s">
        <v>70</v>
      </c>
    </row>
    <row r="90" spans="3:16" x14ac:dyDescent="0.2">
      <c r="C90" t="s">
        <v>141</v>
      </c>
    </row>
  </sheetData>
  <mergeCells count="19">
    <mergeCell ref="B1:N1"/>
    <mergeCell ref="B3:C3"/>
    <mergeCell ref="B15:N15"/>
    <mergeCell ref="B27:N27"/>
    <mergeCell ref="F11:G11"/>
    <mergeCell ref="H11:I11"/>
    <mergeCell ref="J11:K11"/>
    <mergeCell ref="L11:M11"/>
    <mergeCell ref="B8:N8"/>
    <mergeCell ref="B75:C75"/>
    <mergeCell ref="B41:N41"/>
    <mergeCell ref="D12:D13"/>
    <mergeCell ref="E12:E13"/>
    <mergeCell ref="N11:N13"/>
    <mergeCell ref="B10:B13"/>
    <mergeCell ref="C10:C13"/>
    <mergeCell ref="F10:M10"/>
    <mergeCell ref="D11:E11"/>
    <mergeCell ref="D10:E10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73" workbookViewId="0">
      <selection activeCell="P64" sqref="P64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E6" s="136" t="s">
        <v>156</v>
      </c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15" t="s">
        <v>16</v>
      </c>
      <c r="M12" s="25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18</v>
      </c>
      <c r="L13" s="13" t="s">
        <v>18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f>SUM(D17:D20)</f>
        <v>24</v>
      </c>
      <c r="E16" s="5">
        <f t="shared" ref="E16:M16" si="0">SUM(E17:E20)</f>
        <v>720</v>
      </c>
      <c r="F16" s="5">
        <f t="shared" si="0"/>
        <v>4</v>
      </c>
      <c r="G16" s="5">
        <f t="shared" si="0"/>
        <v>4</v>
      </c>
      <c r="H16" s="5">
        <f t="shared" si="0"/>
        <v>8</v>
      </c>
      <c r="I16" s="5">
        <f t="shared" si="0"/>
        <v>8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/>
    </row>
    <row r="17" spans="2:16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30">
        <v>2</v>
      </c>
      <c r="G17" s="30">
        <v>2</v>
      </c>
      <c r="H17" s="30">
        <v>2</v>
      </c>
      <c r="I17" s="30">
        <v>2</v>
      </c>
      <c r="J17" s="4"/>
      <c r="K17" s="4"/>
      <c r="L17" s="16"/>
      <c r="M17" s="16"/>
      <c r="N17" s="1"/>
    </row>
    <row r="18" spans="2:16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30">
        <v>2</v>
      </c>
      <c r="G18" s="30">
        <v>2</v>
      </c>
      <c r="H18" s="30">
        <v>2</v>
      </c>
      <c r="I18" s="30">
        <v>2</v>
      </c>
      <c r="J18" s="4"/>
      <c r="K18" s="4"/>
      <c r="L18" s="16"/>
      <c r="M18" s="16"/>
      <c r="N18" s="1"/>
    </row>
    <row r="19" spans="2:16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4" si="1">D19*30</f>
        <v>120</v>
      </c>
      <c r="F19" s="30"/>
      <c r="G19" s="30"/>
      <c r="H19" s="30"/>
      <c r="I19" s="30">
        <v>4</v>
      </c>
      <c r="J19" s="4"/>
      <c r="K19" s="4"/>
      <c r="L19" s="16"/>
      <c r="M19" s="16"/>
      <c r="N19" s="1"/>
    </row>
    <row r="20" spans="2:16" ht="12.75" customHeight="1" x14ac:dyDescent="0.2">
      <c r="B20" s="4" t="s">
        <v>27</v>
      </c>
      <c r="C20" s="1" t="s">
        <v>34</v>
      </c>
      <c r="D20" s="19">
        <v>4</v>
      </c>
      <c r="E20" s="4">
        <f t="shared" si="1"/>
        <v>120</v>
      </c>
      <c r="F20" s="30"/>
      <c r="G20" s="30"/>
      <c r="H20" s="30">
        <v>4</v>
      </c>
      <c r="I20" s="30"/>
      <c r="J20" s="4"/>
      <c r="K20" s="4"/>
      <c r="L20" s="16"/>
      <c r="M20" s="16"/>
      <c r="N20" s="1"/>
    </row>
    <row r="21" spans="2:16" ht="12.75" customHeight="1" x14ac:dyDescent="0.2">
      <c r="B21" s="5" t="s">
        <v>28</v>
      </c>
      <c r="C21" s="8" t="s">
        <v>82</v>
      </c>
      <c r="D21" s="55">
        <f>SUM(D22:D24)</f>
        <v>12</v>
      </c>
      <c r="E21" s="55">
        <f t="shared" ref="E21:M21" si="2">SUM(E22:E24)</f>
        <v>360</v>
      </c>
      <c r="F21" s="55">
        <f t="shared" si="2"/>
        <v>8</v>
      </c>
      <c r="G21" s="55">
        <f t="shared" si="2"/>
        <v>4</v>
      </c>
      <c r="H21" s="55">
        <f t="shared" si="2"/>
        <v>0</v>
      </c>
      <c r="I21" s="55">
        <f t="shared" si="2"/>
        <v>0</v>
      </c>
      <c r="J21" s="55">
        <f t="shared" si="2"/>
        <v>0</v>
      </c>
      <c r="K21" s="55">
        <f t="shared" si="2"/>
        <v>0</v>
      </c>
      <c r="L21" s="55">
        <f t="shared" si="2"/>
        <v>0</v>
      </c>
      <c r="M21" s="55">
        <f t="shared" si="2"/>
        <v>0</v>
      </c>
      <c r="N21" s="1"/>
    </row>
    <row r="22" spans="2:16" ht="12.75" customHeight="1" x14ac:dyDescent="0.2">
      <c r="B22" s="6" t="s">
        <v>29</v>
      </c>
      <c r="C22" s="1" t="s">
        <v>84</v>
      </c>
      <c r="D22" s="19">
        <v>4</v>
      </c>
      <c r="E22" s="4">
        <f t="shared" si="1"/>
        <v>120</v>
      </c>
      <c r="F22" s="30">
        <v>4</v>
      </c>
      <c r="G22" s="30"/>
      <c r="H22" s="30"/>
      <c r="I22" s="30"/>
      <c r="J22" s="4"/>
      <c r="K22" s="4"/>
      <c r="L22" s="16"/>
      <c r="M22" s="16"/>
      <c r="N22" s="1"/>
    </row>
    <row r="23" spans="2:16" ht="12.75" customHeight="1" x14ac:dyDescent="0.2">
      <c r="B23" s="4" t="s">
        <v>87</v>
      </c>
      <c r="C23" s="1" t="s">
        <v>85</v>
      </c>
      <c r="D23" s="4">
        <v>4</v>
      </c>
      <c r="E23" s="4">
        <f t="shared" si="1"/>
        <v>120</v>
      </c>
      <c r="F23" s="30"/>
      <c r="G23" s="30">
        <v>4</v>
      </c>
      <c r="H23" s="30"/>
      <c r="I23" s="30"/>
      <c r="J23" s="4"/>
      <c r="K23" s="4"/>
      <c r="L23" s="16"/>
      <c r="M23" s="16"/>
      <c r="N23" s="1"/>
    </row>
    <row r="24" spans="2:16" ht="12.75" customHeight="1" x14ac:dyDescent="0.2">
      <c r="B24" s="4" t="s">
        <v>88</v>
      </c>
      <c r="C24" s="1" t="s">
        <v>86</v>
      </c>
      <c r="D24" s="4">
        <v>4</v>
      </c>
      <c r="E24" s="4">
        <f t="shared" si="1"/>
        <v>120</v>
      </c>
      <c r="F24" s="30">
        <v>4</v>
      </c>
      <c r="G24" s="30"/>
      <c r="H24" s="30"/>
      <c r="I24" s="30"/>
      <c r="J24" s="4"/>
      <c r="K24" s="4"/>
      <c r="L24" s="16"/>
      <c r="M24" s="16"/>
      <c r="N24" s="1"/>
    </row>
    <row r="25" spans="2:16" s="10" customFormat="1" x14ac:dyDescent="0.2">
      <c r="B25" s="11"/>
      <c r="C25" s="9" t="s">
        <v>35</v>
      </c>
      <c r="D25" s="11">
        <f>D16+D21</f>
        <v>36</v>
      </c>
      <c r="E25" s="11">
        <f t="shared" ref="E25:M25" si="3">E16+E21</f>
        <v>1080</v>
      </c>
      <c r="F25" s="11">
        <f t="shared" si="3"/>
        <v>12</v>
      </c>
      <c r="G25" s="11">
        <f t="shared" si="3"/>
        <v>8</v>
      </c>
      <c r="H25" s="11">
        <f t="shared" si="3"/>
        <v>8</v>
      </c>
      <c r="I25" s="11">
        <f t="shared" si="3"/>
        <v>8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>SUM(N17:N24)</f>
        <v>0</v>
      </c>
      <c r="P25" s="10">
        <f>SUM(F25:M25)</f>
        <v>36</v>
      </c>
    </row>
    <row r="26" spans="2:16" x14ac:dyDescent="0.2">
      <c r="B26" s="121" t="s">
        <v>37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6" x14ac:dyDescent="0.2">
      <c r="B27" s="4" t="s">
        <v>38</v>
      </c>
      <c r="C27" s="8" t="s">
        <v>30</v>
      </c>
      <c r="D27" s="29">
        <f>SUM(D28:D32)</f>
        <v>41</v>
      </c>
      <c r="E27" s="29">
        <f t="shared" ref="E27:M27" si="4">SUM(E28:E32)</f>
        <v>1230</v>
      </c>
      <c r="F27" s="29">
        <f t="shared" si="4"/>
        <v>10</v>
      </c>
      <c r="G27" s="29">
        <f t="shared" si="4"/>
        <v>13</v>
      </c>
      <c r="H27" s="29">
        <f t="shared" si="4"/>
        <v>18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1"/>
      <c r="P27">
        <f>SUM(F27:M27)</f>
        <v>41</v>
      </c>
    </row>
    <row r="28" spans="2:16" x14ac:dyDescent="0.2">
      <c r="B28" s="4" t="s">
        <v>39</v>
      </c>
      <c r="C28" s="1" t="s">
        <v>92</v>
      </c>
      <c r="D28" s="4">
        <v>4</v>
      </c>
      <c r="E28" s="4">
        <f t="shared" ref="E28:E41" si="5">D28*30</f>
        <v>120</v>
      </c>
      <c r="F28" s="4"/>
      <c r="G28" s="4"/>
      <c r="H28" s="4">
        <v>4</v>
      </c>
      <c r="I28" s="4"/>
      <c r="J28" s="4"/>
      <c r="K28" s="4"/>
      <c r="L28" s="16"/>
      <c r="M28" s="16"/>
      <c r="N28" s="1"/>
    </row>
    <row r="29" spans="2:16" x14ac:dyDescent="0.2">
      <c r="B29" s="4" t="s">
        <v>40</v>
      </c>
      <c r="C29" s="1" t="s">
        <v>144</v>
      </c>
      <c r="D29" s="4">
        <v>3</v>
      </c>
      <c r="E29" s="4">
        <f t="shared" si="5"/>
        <v>90</v>
      </c>
      <c r="F29" s="4"/>
      <c r="G29" s="4">
        <v>3</v>
      </c>
      <c r="H29" s="4"/>
      <c r="I29" s="4"/>
      <c r="J29" s="4"/>
      <c r="K29" s="4"/>
      <c r="L29" s="16"/>
      <c r="M29" s="16"/>
      <c r="N29" s="1"/>
    </row>
    <row r="30" spans="2:16" x14ac:dyDescent="0.2">
      <c r="B30" s="4" t="s">
        <v>41</v>
      </c>
      <c r="C30" s="1" t="s">
        <v>143</v>
      </c>
      <c r="D30" s="4">
        <v>18</v>
      </c>
      <c r="E30" s="4">
        <f t="shared" si="5"/>
        <v>540</v>
      </c>
      <c r="F30" s="4">
        <v>6</v>
      </c>
      <c r="G30" s="4">
        <v>6</v>
      </c>
      <c r="H30" s="4">
        <v>6</v>
      </c>
      <c r="I30" s="4"/>
      <c r="J30" s="4"/>
      <c r="K30" s="4"/>
      <c r="L30" s="16"/>
      <c r="M30" s="16"/>
      <c r="N30" s="1"/>
    </row>
    <row r="31" spans="2:16" x14ac:dyDescent="0.2">
      <c r="B31" s="4" t="s">
        <v>42</v>
      </c>
      <c r="C31" s="1" t="s">
        <v>142</v>
      </c>
      <c r="D31" s="4">
        <v>12</v>
      </c>
      <c r="E31" s="4">
        <f t="shared" si="5"/>
        <v>360</v>
      </c>
      <c r="F31" s="4">
        <v>4</v>
      </c>
      <c r="G31" s="4">
        <v>4</v>
      </c>
      <c r="H31" s="4">
        <v>4</v>
      </c>
      <c r="I31" s="4"/>
      <c r="J31" s="4"/>
      <c r="K31" s="4"/>
      <c r="L31" s="16"/>
      <c r="M31" s="16"/>
      <c r="N31" s="1"/>
    </row>
    <row r="32" spans="2:16" x14ac:dyDescent="0.2">
      <c r="B32" s="4" t="s">
        <v>95</v>
      </c>
      <c r="C32" s="1" t="s">
        <v>145</v>
      </c>
      <c r="D32" s="4">
        <v>4</v>
      </c>
      <c r="E32" s="4">
        <f t="shared" si="5"/>
        <v>120</v>
      </c>
      <c r="F32" s="4"/>
      <c r="G32" s="4"/>
      <c r="H32" s="4">
        <v>4</v>
      </c>
      <c r="I32" s="4"/>
      <c r="J32" s="4"/>
      <c r="K32" s="4"/>
      <c r="L32" s="16"/>
      <c r="M32" s="16"/>
      <c r="N32" s="1"/>
    </row>
    <row r="33" spans="2:16" x14ac:dyDescent="0.2">
      <c r="B33" s="5" t="s">
        <v>96</v>
      </c>
      <c r="C33" s="8" t="s">
        <v>82</v>
      </c>
      <c r="D33" s="29">
        <f>SUM(D34:D41)</f>
        <v>31</v>
      </c>
      <c r="E33" s="29">
        <f t="shared" ref="E33:M33" si="6">SUM(E34:E41)</f>
        <v>930</v>
      </c>
      <c r="F33" s="29">
        <f t="shared" si="6"/>
        <v>0</v>
      </c>
      <c r="G33" s="29">
        <f t="shared" si="6"/>
        <v>0</v>
      </c>
      <c r="H33" s="29">
        <f t="shared" si="6"/>
        <v>0</v>
      </c>
      <c r="I33" s="29">
        <f t="shared" si="6"/>
        <v>0</v>
      </c>
      <c r="J33" s="29">
        <f t="shared" si="6"/>
        <v>0</v>
      </c>
      <c r="K33" s="29">
        <f t="shared" si="6"/>
        <v>12</v>
      </c>
      <c r="L33" s="29">
        <f t="shared" si="6"/>
        <v>8</v>
      </c>
      <c r="M33" s="29">
        <f t="shared" si="6"/>
        <v>11</v>
      </c>
      <c r="N33" s="1"/>
      <c r="P33">
        <f>SUM(F33:M33)</f>
        <v>31</v>
      </c>
    </row>
    <row r="34" spans="2:16" x14ac:dyDescent="0.2">
      <c r="B34" s="5" t="s">
        <v>97</v>
      </c>
      <c r="C34" s="20" t="s">
        <v>84</v>
      </c>
      <c r="D34" s="29">
        <v>4</v>
      </c>
      <c r="E34" s="4">
        <f t="shared" si="5"/>
        <v>120</v>
      </c>
      <c r="F34" s="4"/>
      <c r="G34" s="4"/>
      <c r="H34" s="4"/>
      <c r="I34" s="4"/>
      <c r="J34" s="4"/>
      <c r="K34" s="4">
        <v>4</v>
      </c>
      <c r="L34" s="16"/>
      <c r="M34" s="16"/>
      <c r="N34" s="1"/>
    </row>
    <row r="35" spans="2:16" x14ac:dyDescent="0.2">
      <c r="B35" s="5" t="s">
        <v>98</v>
      </c>
      <c r="C35" s="20" t="s">
        <v>85</v>
      </c>
      <c r="D35" s="29">
        <v>4</v>
      </c>
      <c r="E35" s="4">
        <f t="shared" si="5"/>
        <v>120</v>
      </c>
      <c r="F35" s="4"/>
      <c r="G35" s="4"/>
      <c r="H35" s="4"/>
      <c r="I35" s="36"/>
      <c r="J35" s="4"/>
      <c r="K35" s="4">
        <v>4</v>
      </c>
      <c r="L35" s="16"/>
      <c r="M35" s="16"/>
      <c r="N35" s="1"/>
    </row>
    <row r="36" spans="2:16" x14ac:dyDescent="0.2">
      <c r="B36" s="5" t="s">
        <v>99</v>
      </c>
      <c r="C36" s="20" t="s">
        <v>86</v>
      </c>
      <c r="D36" s="4">
        <v>4</v>
      </c>
      <c r="E36" s="4">
        <f t="shared" si="5"/>
        <v>120</v>
      </c>
      <c r="F36" s="4"/>
      <c r="G36" s="4"/>
      <c r="H36" s="4"/>
      <c r="I36" s="4"/>
      <c r="J36" s="4"/>
      <c r="K36" s="4">
        <v>4</v>
      </c>
      <c r="L36" s="16"/>
      <c r="M36" s="16"/>
      <c r="N36" s="1"/>
    </row>
    <row r="37" spans="2:16" x14ac:dyDescent="0.2">
      <c r="B37" s="5" t="s">
        <v>100</v>
      </c>
      <c r="C37" s="20" t="s">
        <v>102</v>
      </c>
      <c r="D37" s="4">
        <v>4</v>
      </c>
      <c r="E37" s="4">
        <f t="shared" si="5"/>
        <v>120</v>
      </c>
      <c r="F37" s="4"/>
      <c r="G37" s="4"/>
      <c r="H37" s="4"/>
      <c r="I37" s="4"/>
      <c r="J37" s="4"/>
      <c r="K37" s="4"/>
      <c r="L37" s="16">
        <v>4</v>
      </c>
      <c r="M37" s="16"/>
      <c r="N37" s="1"/>
    </row>
    <row r="38" spans="2:16" x14ac:dyDescent="0.2">
      <c r="B38" s="5" t="s">
        <v>101</v>
      </c>
      <c r="C38" s="20" t="s">
        <v>103</v>
      </c>
      <c r="D38" s="4">
        <v>4</v>
      </c>
      <c r="E38" s="4">
        <f t="shared" si="5"/>
        <v>120</v>
      </c>
      <c r="F38" s="4"/>
      <c r="G38" s="4"/>
      <c r="H38" s="4"/>
      <c r="I38" s="4"/>
      <c r="J38" s="4"/>
      <c r="K38" s="4"/>
      <c r="L38" s="16">
        <v>4</v>
      </c>
      <c r="M38" s="16"/>
      <c r="N38" s="1"/>
    </row>
    <row r="39" spans="2:16" x14ac:dyDescent="0.2">
      <c r="B39" s="5" t="s">
        <v>146</v>
      </c>
      <c r="C39" s="20" t="s">
        <v>117</v>
      </c>
      <c r="D39" s="4">
        <v>4</v>
      </c>
      <c r="E39" s="4">
        <f t="shared" si="5"/>
        <v>120</v>
      </c>
      <c r="F39" s="4"/>
      <c r="G39" s="4"/>
      <c r="H39" s="4"/>
      <c r="I39" s="4"/>
      <c r="J39" s="4"/>
      <c r="K39" s="4"/>
      <c r="L39" s="16"/>
      <c r="M39" s="16">
        <v>4</v>
      </c>
      <c r="N39" s="1"/>
    </row>
    <row r="40" spans="2:16" x14ac:dyDescent="0.2">
      <c r="B40" s="5" t="s">
        <v>147</v>
      </c>
      <c r="C40" s="20" t="s">
        <v>118</v>
      </c>
      <c r="D40" s="4">
        <v>4</v>
      </c>
      <c r="E40" s="4">
        <f t="shared" si="5"/>
        <v>120</v>
      </c>
      <c r="F40" s="4"/>
      <c r="G40" s="4"/>
      <c r="H40" s="4"/>
      <c r="I40" s="4"/>
      <c r="J40" s="4"/>
      <c r="K40" s="4"/>
      <c r="L40" s="16"/>
      <c r="M40" s="16">
        <v>4</v>
      </c>
      <c r="N40" s="1"/>
    </row>
    <row r="41" spans="2:16" x14ac:dyDescent="0.2">
      <c r="B41" s="5" t="s">
        <v>148</v>
      </c>
      <c r="C41" s="20" t="s">
        <v>119</v>
      </c>
      <c r="D41" s="4">
        <v>3</v>
      </c>
      <c r="E41" s="4">
        <f t="shared" si="5"/>
        <v>90</v>
      </c>
      <c r="F41" s="4"/>
      <c r="G41" s="4"/>
      <c r="H41" s="4"/>
      <c r="I41" s="4"/>
      <c r="J41" s="4"/>
      <c r="K41" s="4"/>
      <c r="L41" s="16"/>
      <c r="M41" s="16">
        <v>3</v>
      </c>
      <c r="N41" s="1"/>
    </row>
    <row r="42" spans="2:16" x14ac:dyDescent="0.2">
      <c r="B42" s="4"/>
      <c r="C42" s="9" t="s">
        <v>35</v>
      </c>
      <c r="D42" s="11">
        <f>D27+D33</f>
        <v>72</v>
      </c>
      <c r="E42" s="11">
        <f t="shared" ref="E42:N42" si="7">E27+E33</f>
        <v>2160</v>
      </c>
      <c r="F42" s="11">
        <f t="shared" si="7"/>
        <v>10</v>
      </c>
      <c r="G42" s="11">
        <f t="shared" si="7"/>
        <v>13</v>
      </c>
      <c r="H42" s="11">
        <f t="shared" si="7"/>
        <v>18</v>
      </c>
      <c r="I42" s="11">
        <f t="shared" si="7"/>
        <v>0</v>
      </c>
      <c r="J42" s="11">
        <f t="shared" si="7"/>
        <v>0</v>
      </c>
      <c r="K42" s="11">
        <f t="shared" si="7"/>
        <v>12</v>
      </c>
      <c r="L42" s="11">
        <f t="shared" si="7"/>
        <v>8</v>
      </c>
      <c r="M42" s="11">
        <f t="shared" si="7"/>
        <v>11</v>
      </c>
      <c r="N42" s="11">
        <f t="shared" si="7"/>
        <v>0</v>
      </c>
      <c r="P42" s="60"/>
    </row>
    <row r="43" spans="2:16" x14ac:dyDescent="0.2">
      <c r="B43" s="121" t="s">
        <v>45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</row>
    <row r="44" spans="2:16" x14ac:dyDescent="0.2">
      <c r="B44" s="5" t="s">
        <v>46</v>
      </c>
      <c r="C44" s="32" t="s">
        <v>30</v>
      </c>
      <c r="D44" s="29">
        <f>SUM(D45:D56)</f>
        <v>70</v>
      </c>
      <c r="E44" s="29">
        <f t="shared" ref="E44:M44" si="8">SUM(E45:E56)</f>
        <v>2100</v>
      </c>
      <c r="F44" s="29">
        <f t="shared" si="8"/>
        <v>8</v>
      </c>
      <c r="G44" s="29">
        <f t="shared" si="8"/>
        <v>4</v>
      </c>
      <c r="H44" s="29">
        <f t="shared" si="8"/>
        <v>4</v>
      </c>
      <c r="I44" s="29">
        <f t="shared" si="8"/>
        <v>4</v>
      </c>
      <c r="J44" s="29">
        <f t="shared" si="8"/>
        <v>20</v>
      </c>
      <c r="K44" s="29">
        <f t="shared" si="8"/>
        <v>10</v>
      </c>
      <c r="L44" s="29">
        <f t="shared" si="8"/>
        <v>8</v>
      </c>
      <c r="M44" s="29">
        <f t="shared" si="8"/>
        <v>11</v>
      </c>
      <c r="N44" s="1"/>
    </row>
    <row r="45" spans="2:16" x14ac:dyDescent="0.2">
      <c r="B45" s="6" t="s">
        <v>47</v>
      </c>
      <c r="C45" s="33" t="s">
        <v>149</v>
      </c>
      <c r="D45" s="31">
        <v>8</v>
      </c>
      <c r="E45" s="4">
        <f>D45*30</f>
        <v>240</v>
      </c>
      <c r="F45" s="4"/>
      <c r="G45" s="4"/>
      <c r="H45" s="4"/>
      <c r="I45" s="4"/>
      <c r="J45" s="4">
        <v>4</v>
      </c>
      <c r="K45" s="4">
        <v>4</v>
      </c>
      <c r="L45" s="16"/>
      <c r="M45" s="16"/>
      <c r="N45" s="1"/>
    </row>
    <row r="46" spans="2:16" x14ac:dyDescent="0.2">
      <c r="B46" s="6" t="s">
        <v>48</v>
      </c>
      <c r="C46" s="35" t="s">
        <v>157</v>
      </c>
      <c r="D46" s="31">
        <v>8</v>
      </c>
      <c r="E46" s="4">
        <f t="shared" ref="E46:E67" si="9">D46*30</f>
        <v>240</v>
      </c>
      <c r="F46" s="4">
        <v>4</v>
      </c>
      <c r="G46" s="4">
        <v>4</v>
      </c>
      <c r="H46" s="4"/>
      <c r="I46" s="4"/>
      <c r="J46" s="4"/>
      <c r="K46" s="4"/>
      <c r="L46" s="16"/>
      <c r="M46" s="16"/>
      <c r="N46" s="1"/>
    </row>
    <row r="47" spans="2:16" x14ac:dyDescent="0.2">
      <c r="B47" s="6" t="s">
        <v>49</v>
      </c>
      <c r="C47" s="35" t="s">
        <v>116</v>
      </c>
      <c r="D47" s="31">
        <v>4</v>
      </c>
      <c r="E47" s="4">
        <f t="shared" si="9"/>
        <v>120</v>
      </c>
      <c r="F47" s="4"/>
      <c r="G47" s="4"/>
      <c r="H47" s="4">
        <v>4</v>
      </c>
      <c r="I47" s="4"/>
      <c r="J47" s="4"/>
      <c r="K47" s="4"/>
      <c r="L47" s="16"/>
      <c r="M47" s="16"/>
      <c r="N47" s="1"/>
    </row>
    <row r="48" spans="2:16" x14ac:dyDescent="0.2">
      <c r="B48" s="6" t="s">
        <v>50</v>
      </c>
      <c r="C48" s="35" t="s">
        <v>111</v>
      </c>
      <c r="D48" s="31">
        <v>4</v>
      </c>
      <c r="E48" s="4">
        <f t="shared" si="9"/>
        <v>120</v>
      </c>
      <c r="F48" s="4"/>
      <c r="G48" s="4"/>
      <c r="H48" s="4"/>
      <c r="I48" s="4">
        <v>4</v>
      </c>
      <c r="J48" s="4"/>
      <c r="K48" s="4"/>
      <c r="L48" s="16"/>
      <c r="M48" s="16"/>
      <c r="N48" s="1"/>
    </row>
    <row r="49" spans="2:14" x14ac:dyDescent="0.2">
      <c r="B49" s="6" t="s">
        <v>51</v>
      </c>
      <c r="C49" s="35" t="s">
        <v>112</v>
      </c>
      <c r="D49" s="31">
        <v>4</v>
      </c>
      <c r="E49" s="4">
        <f t="shared" si="9"/>
        <v>120</v>
      </c>
      <c r="F49" s="4"/>
      <c r="G49" s="4"/>
      <c r="H49" s="4"/>
      <c r="I49" s="4"/>
      <c r="J49" s="4">
        <v>4</v>
      </c>
      <c r="K49" s="4"/>
      <c r="L49" s="16"/>
      <c r="M49" s="16"/>
      <c r="N49" s="1"/>
    </row>
    <row r="50" spans="2:14" x14ac:dyDescent="0.2">
      <c r="B50" s="6" t="s">
        <v>52</v>
      </c>
      <c r="C50" s="35" t="s">
        <v>150</v>
      </c>
      <c r="D50" s="31">
        <v>8</v>
      </c>
      <c r="E50" s="4">
        <f t="shared" si="9"/>
        <v>240</v>
      </c>
      <c r="F50" s="4"/>
      <c r="G50" s="4"/>
      <c r="H50" s="4"/>
      <c r="I50" s="4"/>
      <c r="J50" s="4"/>
      <c r="K50" s="4"/>
      <c r="L50" s="16">
        <v>4</v>
      </c>
      <c r="M50" s="16">
        <v>4</v>
      </c>
      <c r="N50" s="1"/>
    </row>
    <row r="51" spans="2:14" x14ac:dyDescent="0.2">
      <c r="B51" s="6" t="s">
        <v>53</v>
      </c>
      <c r="C51" s="35" t="s">
        <v>151</v>
      </c>
      <c r="D51" s="31">
        <v>8</v>
      </c>
      <c r="E51" s="4">
        <f t="shared" si="9"/>
        <v>240</v>
      </c>
      <c r="F51" s="4"/>
      <c r="G51" s="4"/>
      <c r="H51" s="4"/>
      <c r="I51" s="4"/>
      <c r="J51" s="4">
        <v>4</v>
      </c>
      <c r="K51" s="4">
        <v>3</v>
      </c>
      <c r="L51" s="16"/>
      <c r="M51" s="16"/>
      <c r="N51" s="1"/>
    </row>
    <row r="52" spans="2:14" x14ac:dyDescent="0.2">
      <c r="B52" s="6" t="s">
        <v>54</v>
      </c>
      <c r="C52" s="35" t="s">
        <v>152</v>
      </c>
      <c r="D52" s="31">
        <v>4</v>
      </c>
      <c r="E52" s="4">
        <f t="shared" si="9"/>
        <v>120</v>
      </c>
      <c r="F52" s="4"/>
      <c r="G52" s="4"/>
      <c r="H52" s="4"/>
      <c r="I52" s="4"/>
      <c r="J52" s="4"/>
      <c r="K52" s="4"/>
      <c r="L52" s="16"/>
      <c r="M52" s="16">
        <v>4</v>
      </c>
      <c r="N52" s="1"/>
    </row>
    <row r="53" spans="2:14" x14ac:dyDescent="0.2">
      <c r="B53" s="6" t="s">
        <v>55</v>
      </c>
      <c r="C53" s="35" t="s">
        <v>153</v>
      </c>
      <c r="D53" s="31">
        <v>6</v>
      </c>
      <c r="E53" s="4">
        <f t="shared" si="9"/>
        <v>180</v>
      </c>
      <c r="F53" s="4"/>
      <c r="G53" s="4"/>
      <c r="H53" s="4"/>
      <c r="I53" s="4"/>
      <c r="J53" s="4"/>
      <c r="K53" s="4"/>
      <c r="L53" s="16">
        <v>4</v>
      </c>
      <c r="M53" s="16">
        <v>3</v>
      </c>
      <c r="N53" s="1"/>
    </row>
    <row r="54" spans="2:14" x14ac:dyDescent="0.2">
      <c r="B54" s="6" t="s">
        <v>56</v>
      </c>
      <c r="C54" s="35" t="s">
        <v>93</v>
      </c>
      <c r="D54" s="31">
        <v>8</v>
      </c>
      <c r="E54" s="4">
        <f t="shared" si="9"/>
        <v>240</v>
      </c>
      <c r="F54" s="4"/>
      <c r="G54" s="4"/>
      <c r="H54" s="4"/>
      <c r="I54" s="4"/>
      <c r="J54" s="4">
        <v>4</v>
      </c>
      <c r="K54" s="4">
        <v>3</v>
      </c>
      <c r="L54" s="16"/>
      <c r="M54" s="16"/>
      <c r="N54" s="1"/>
    </row>
    <row r="55" spans="2:14" x14ac:dyDescent="0.2">
      <c r="B55" s="6" t="s">
        <v>57</v>
      </c>
      <c r="C55" s="35" t="s">
        <v>154</v>
      </c>
      <c r="D55" s="31">
        <v>4</v>
      </c>
      <c r="E55" s="4">
        <f t="shared" si="9"/>
        <v>120</v>
      </c>
      <c r="F55" s="4"/>
      <c r="G55" s="4"/>
      <c r="H55" s="4"/>
      <c r="I55" s="4"/>
      <c r="J55" s="4">
        <v>4</v>
      </c>
      <c r="K55" s="4"/>
      <c r="L55" s="16"/>
      <c r="M55" s="16"/>
      <c r="N55" s="1"/>
    </row>
    <row r="56" spans="2:14" x14ac:dyDescent="0.2">
      <c r="B56" s="6" t="s">
        <v>58</v>
      </c>
      <c r="C56" s="35" t="s">
        <v>113</v>
      </c>
      <c r="D56" s="31">
        <v>4</v>
      </c>
      <c r="E56" s="4">
        <f t="shared" si="9"/>
        <v>120</v>
      </c>
      <c r="F56" s="4">
        <v>4</v>
      </c>
      <c r="G56" s="4"/>
      <c r="H56" s="4"/>
      <c r="I56" s="4"/>
      <c r="J56" s="4"/>
      <c r="K56" s="4"/>
      <c r="L56" s="16"/>
      <c r="M56" s="16"/>
      <c r="N56" s="1"/>
    </row>
    <row r="57" spans="2:14" x14ac:dyDescent="0.2">
      <c r="B57" s="5" t="s">
        <v>58</v>
      </c>
      <c r="C57" s="8" t="s">
        <v>82</v>
      </c>
      <c r="D57" s="29">
        <f t="shared" ref="D57:M57" si="10">SUM(D58:D67)</f>
        <v>40</v>
      </c>
      <c r="E57" s="29">
        <f t="shared" si="10"/>
        <v>1200</v>
      </c>
      <c r="F57" s="29">
        <f t="shared" si="10"/>
        <v>0</v>
      </c>
      <c r="G57" s="29">
        <f t="shared" si="10"/>
        <v>5</v>
      </c>
      <c r="H57" s="29">
        <f t="shared" si="10"/>
        <v>0</v>
      </c>
      <c r="I57" s="29">
        <f t="shared" si="10"/>
        <v>14</v>
      </c>
      <c r="J57" s="29">
        <f t="shared" si="10"/>
        <v>10</v>
      </c>
      <c r="K57" s="29">
        <f t="shared" si="10"/>
        <v>4</v>
      </c>
      <c r="L57" s="29">
        <f t="shared" si="10"/>
        <v>5</v>
      </c>
      <c r="M57" s="29">
        <f t="shared" si="10"/>
        <v>3</v>
      </c>
      <c r="N57" s="1"/>
    </row>
    <row r="58" spans="2:14" x14ac:dyDescent="0.2">
      <c r="B58" s="5" t="s">
        <v>122</v>
      </c>
      <c r="C58" s="20" t="s">
        <v>84</v>
      </c>
      <c r="D58" s="29">
        <v>3</v>
      </c>
      <c r="E58" s="5">
        <f t="shared" si="9"/>
        <v>90</v>
      </c>
      <c r="F58" s="4"/>
      <c r="G58" s="4"/>
      <c r="H58" s="4"/>
      <c r="I58" s="4">
        <v>3</v>
      </c>
      <c r="J58" s="4"/>
      <c r="K58" s="4"/>
      <c r="L58" s="16"/>
      <c r="M58" s="16"/>
      <c r="N58" s="1"/>
    </row>
    <row r="59" spans="2:14" x14ac:dyDescent="0.2">
      <c r="B59" s="5" t="s">
        <v>123</v>
      </c>
      <c r="C59" s="20" t="s">
        <v>85</v>
      </c>
      <c r="D59" s="29">
        <v>3</v>
      </c>
      <c r="E59" s="5">
        <f t="shared" si="9"/>
        <v>90</v>
      </c>
      <c r="F59" s="4"/>
      <c r="G59" s="4"/>
      <c r="H59" s="4"/>
      <c r="I59" s="4">
        <v>3</v>
      </c>
      <c r="J59" s="4"/>
      <c r="K59" s="4"/>
      <c r="L59" s="16"/>
      <c r="M59" s="16"/>
      <c r="N59" s="1"/>
    </row>
    <row r="60" spans="2:14" x14ac:dyDescent="0.2">
      <c r="B60" s="5" t="s">
        <v>124</v>
      </c>
      <c r="C60" s="20" t="s">
        <v>86</v>
      </c>
      <c r="D60" s="29">
        <v>4</v>
      </c>
      <c r="E60" s="5">
        <f t="shared" si="9"/>
        <v>120</v>
      </c>
      <c r="F60" s="4"/>
      <c r="G60" s="4"/>
      <c r="H60" s="4"/>
      <c r="I60" s="4">
        <v>4</v>
      </c>
      <c r="J60" s="4"/>
      <c r="K60" s="4"/>
      <c r="L60" s="16"/>
      <c r="M60" s="16"/>
      <c r="N60" s="1"/>
    </row>
    <row r="61" spans="2:14" x14ac:dyDescent="0.2">
      <c r="B61" s="5" t="s">
        <v>125</v>
      </c>
      <c r="C61" s="20" t="s">
        <v>102</v>
      </c>
      <c r="D61" s="29">
        <v>4</v>
      </c>
      <c r="E61" s="5">
        <f t="shared" si="9"/>
        <v>120</v>
      </c>
      <c r="F61" s="4"/>
      <c r="G61" s="4"/>
      <c r="H61" s="4"/>
      <c r="I61" s="4">
        <v>4</v>
      </c>
      <c r="J61" s="4"/>
      <c r="K61" s="4"/>
      <c r="L61" s="16"/>
      <c r="M61" s="16"/>
      <c r="N61" s="1"/>
    </row>
    <row r="62" spans="2:14" x14ac:dyDescent="0.2">
      <c r="B62" s="5" t="s">
        <v>126</v>
      </c>
      <c r="C62" s="20" t="s">
        <v>103</v>
      </c>
      <c r="D62" s="29">
        <v>5</v>
      </c>
      <c r="E62" s="5">
        <f t="shared" si="9"/>
        <v>150</v>
      </c>
      <c r="F62" s="4"/>
      <c r="G62" s="4"/>
      <c r="H62" s="4"/>
      <c r="I62" s="4"/>
      <c r="J62" s="4">
        <v>5</v>
      </c>
      <c r="K62" s="4"/>
      <c r="L62" s="16"/>
      <c r="M62" s="16"/>
      <c r="N62" s="1"/>
    </row>
    <row r="63" spans="2:14" x14ac:dyDescent="0.2">
      <c r="B63" s="5" t="s">
        <v>127</v>
      </c>
      <c r="C63" s="20" t="s">
        <v>117</v>
      </c>
      <c r="D63" s="29">
        <v>5</v>
      </c>
      <c r="E63" s="5">
        <f t="shared" si="9"/>
        <v>150</v>
      </c>
      <c r="F63" s="4"/>
      <c r="G63" s="4"/>
      <c r="H63" s="4"/>
      <c r="I63" s="4"/>
      <c r="J63" s="4">
        <v>5</v>
      </c>
      <c r="K63" s="4"/>
      <c r="L63" s="16"/>
      <c r="M63" s="16"/>
      <c r="N63" s="1"/>
    </row>
    <row r="64" spans="2:14" x14ac:dyDescent="0.2">
      <c r="B64" s="5" t="s">
        <v>129</v>
      </c>
      <c r="C64" s="20" t="s">
        <v>119</v>
      </c>
      <c r="D64" s="29">
        <v>4</v>
      </c>
      <c r="E64" s="5">
        <f t="shared" si="9"/>
        <v>120</v>
      </c>
      <c r="F64" s="4"/>
      <c r="G64" s="4"/>
      <c r="H64" s="4"/>
      <c r="I64" s="4"/>
      <c r="J64" s="4"/>
      <c r="K64" s="4">
        <v>4</v>
      </c>
      <c r="L64" s="16"/>
      <c r="M64" s="16"/>
      <c r="N64" s="1"/>
    </row>
    <row r="65" spans="2:14" x14ac:dyDescent="0.2">
      <c r="B65" s="5" t="s">
        <v>130</v>
      </c>
      <c r="C65" s="20" t="s">
        <v>120</v>
      </c>
      <c r="D65" s="29">
        <v>5</v>
      </c>
      <c r="E65" s="5">
        <f t="shared" si="9"/>
        <v>150</v>
      </c>
      <c r="F65" s="4"/>
      <c r="G65" s="4">
        <v>5</v>
      </c>
      <c r="H65" s="4"/>
      <c r="I65" s="4"/>
      <c r="J65" s="4"/>
      <c r="K65" s="4"/>
      <c r="L65" s="16"/>
      <c r="M65" s="16"/>
      <c r="N65" s="1"/>
    </row>
    <row r="66" spans="2:14" x14ac:dyDescent="0.2">
      <c r="B66" s="5" t="s">
        <v>131</v>
      </c>
      <c r="C66" s="20" t="s">
        <v>121</v>
      </c>
      <c r="D66" s="29">
        <v>3</v>
      </c>
      <c r="E66" s="5">
        <f t="shared" si="9"/>
        <v>90</v>
      </c>
      <c r="F66" s="4"/>
      <c r="G66" s="4"/>
      <c r="H66" s="4"/>
      <c r="I66" s="4"/>
      <c r="J66" s="4"/>
      <c r="K66" s="4"/>
      <c r="L66" s="16"/>
      <c r="M66" s="16">
        <v>3</v>
      </c>
      <c r="N66" s="1"/>
    </row>
    <row r="67" spans="2:14" x14ac:dyDescent="0.2">
      <c r="B67" s="5" t="s">
        <v>133</v>
      </c>
      <c r="C67" s="20" t="s">
        <v>132</v>
      </c>
      <c r="D67" s="29">
        <v>4</v>
      </c>
      <c r="E67" s="5">
        <f t="shared" si="9"/>
        <v>120</v>
      </c>
      <c r="F67" s="4"/>
      <c r="G67" s="4"/>
      <c r="H67" s="4"/>
      <c r="I67" s="4"/>
      <c r="J67" s="4"/>
      <c r="K67" s="4"/>
      <c r="L67" s="16">
        <v>5</v>
      </c>
      <c r="M67" s="16"/>
      <c r="N67" s="1"/>
    </row>
    <row r="68" spans="2:14" x14ac:dyDescent="0.2">
      <c r="B68" s="6"/>
      <c r="C68" s="9" t="s">
        <v>35</v>
      </c>
      <c r="D68" s="11">
        <f>D57+D44</f>
        <v>110</v>
      </c>
      <c r="E68" s="11">
        <f>E44+E57</f>
        <v>3300</v>
      </c>
      <c r="F68" s="11">
        <f>SUM(F45:F57)</f>
        <v>8</v>
      </c>
      <c r="G68" s="11">
        <f>SUM(G45:G57)</f>
        <v>9</v>
      </c>
      <c r="H68" s="11">
        <f>SUM(H45:H57)</f>
        <v>4</v>
      </c>
      <c r="I68" s="11">
        <f>SUM(I45:I57)</f>
        <v>18</v>
      </c>
      <c r="J68" s="11">
        <f>SUM(J45:J57)</f>
        <v>30</v>
      </c>
      <c r="K68" s="11">
        <f>SUM(K45:K58)</f>
        <v>14</v>
      </c>
      <c r="L68" s="18">
        <f>SUM(L45:L57)</f>
        <v>13</v>
      </c>
      <c r="M68" s="18">
        <f>SUM(M45:M57)</f>
        <v>14</v>
      </c>
      <c r="N68" s="9">
        <f>SUM(N45:N57)</f>
        <v>0</v>
      </c>
    </row>
    <row r="69" spans="2:14" x14ac:dyDescent="0.2">
      <c r="B69" s="4" t="s">
        <v>59</v>
      </c>
      <c r="C69" s="1" t="s">
        <v>61</v>
      </c>
      <c r="D69" s="4"/>
      <c r="E69" s="4">
        <v>408</v>
      </c>
      <c r="F69" s="4">
        <v>4</v>
      </c>
      <c r="G69" s="4">
        <v>4</v>
      </c>
      <c r="H69" s="4">
        <v>4</v>
      </c>
      <c r="I69" s="4">
        <v>4</v>
      </c>
      <c r="J69" s="4"/>
      <c r="K69" s="4"/>
      <c r="L69" s="16"/>
      <c r="M69" s="16"/>
      <c r="N69" s="1"/>
    </row>
    <row r="70" spans="2:14" x14ac:dyDescent="0.2">
      <c r="B70" s="5" t="s">
        <v>60</v>
      </c>
      <c r="C70" s="23" t="s">
        <v>62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2:14" ht="18" customHeight="1" x14ac:dyDescent="0.2">
      <c r="B71" s="4"/>
      <c r="C71" s="4" t="s">
        <v>63</v>
      </c>
      <c r="D71" s="4"/>
      <c r="E71" s="4"/>
      <c r="F71" s="4"/>
      <c r="G71" s="4"/>
      <c r="H71" s="4"/>
      <c r="I71" s="4"/>
      <c r="J71" s="4"/>
      <c r="K71" s="4"/>
      <c r="L71" s="16"/>
      <c r="M71" s="16"/>
      <c r="N71" s="4"/>
    </row>
    <row r="72" spans="2:14" ht="14.25" customHeight="1" x14ac:dyDescent="0.2">
      <c r="B72" s="12" t="s">
        <v>73</v>
      </c>
      <c r="C72" s="1" t="s">
        <v>134</v>
      </c>
      <c r="D72" s="4">
        <v>4</v>
      </c>
      <c r="E72" s="4">
        <f>D72*30</f>
        <v>120</v>
      </c>
      <c r="F72" s="4"/>
      <c r="G72" s="4"/>
      <c r="H72" s="4"/>
      <c r="I72" s="4">
        <v>4</v>
      </c>
      <c r="J72" s="4"/>
      <c r="K72" s="4"/>
      <c r="L72" s="16"/>
      <c r="M72" s="16"/>
      <c r="N72" s="4"/>
    </row>
    <row r="73" spans="2:14" x14ac:dyDescent="0.2">
      <c r="B73" s="12" t="s">
        <v>89</v>
      </c>
      <c r="C73" s="1" t="s">
        <v>135</v>
      </c>
      <c r="D73" s="4">
        <v>4</v>
      </c>
      <c r="E73" s="4">
        <f>D73*30</f>
        <v>120</v>
      </c>
      <c r="F73" s="4"/>
      <c r="G73" s="4"/>
      <c r="H73" s="4"/>
      <c r="I73" s="4"/>
      <c r="J73" s="4"/>
      <c r="K73" s="4">
        <v>4</v>
      </c>
      <c r="L73" s="16"/>
      <c r="M73" s="16"/>
      <c r="N73" s="1"/>
    </row>
    <row r="74" spans="2:14" x14ac:dyDescent="0.2">
      <c r="B74" s="12" t="s">
        <v>90</v>
      </c>
      <c r="C74" s="1" t="s">
        <v>74</v>
      </c>
      <c r="D74" s="4">
        <v>4</v>
      </c>
      <c r="E74" s="4">
        <f>D74*30</f>
        <v>120</v>
      </c>
      <c r="F74" s="4"/>
      <c r="G74" s="4"/>
      <c r="H74" s="4"/>
      <c r="I74" s="4"/>
      <c r="J74" s="4"/>
      <c r="K74" s="4"/>
      <c r="L74" s="16">
        <v>4</v>
      </c>
      <c r="M74" s="16"/>
      <c r="N74" s="1"/>
    </row>
    <row r="75" spans="2:14" x14ac:dyDescent="0.2">
      <c r="B75" s="4"/>
      <c r="C75" s="9" t="s">
        <v>35</v>
      </c>
      <c r="D75" s="11">
        <f>SUM(D71:D74)</f>
        <v>12</v>
      </c>
      <c r="E75" s="11">
        <f t="shared" ref="E75:N75" si="11">SUM(E71:E74)</f>
        <v>360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4</v>
      </c>
      <c r="J75" s="11">
        <f t="shared" si="11"/>
        <v>0</v>
      </c>
      <c r="K75" s="11">
        <f t="shared" si="11"/>
        <v>4</v>
      </c>
      <c r="L75" s="11">
        <f t="shared" si="11"/>
        <v>4</v>
      </c>
      <c r="M75" s="11">
        <f t="shared" si="11"/>
        <v>0</v>
      </c>
      <c r="N75" s="11">
        <f t="shared" si="11"/>
        <v>0</v>
      </c>
    </row>
    <row r="76" spans="2:14" x14ac:dyDescent="0.2">
      <c r="B76" s="121" t="s">
        <v>65</v>
      </c>
      <c r="C76" s="122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ht="15" x14ac:dyDescent="0.2">
      <c r="B77" s="5" t="s">
        <v>64</v>
      </c>
      <c r="C77" s="1" t="s">
        <v>139</v>
      </c>
      <c r="D77" s="5">
        <v>10</v>
      </c>
      <c r="E77" s="5">
        <v>300</v>
      </c>
      <c r="F77" s="4"/>
      <c r="G77" s="4"/>
      <c r="H77" s="4"/>
      <c r="I77" s="4"/>
      <c r="J77" s="4"/>
      <c r="K77" s="4"/>
      <c r="L77" s="27">
        <v>5</v>
      </c>
      <c r="M77" s="27">
        <v>5</v>
      </c>
      <c r="N77" s="1"/>
    </row>
    <row r="78" spans="2:14" x14ac:dyDescent="0.2">
      <c r="B78" s="4"/>
      <c r="C78" s="1"/>
      <c r="D78" s="4"/>
      <c r="E78" s="4"/>
      <c r="F78" s="4"/>
      <c r="G78" s="4"/>
      <c r="H78" s="4"/>
      <c r="I78" s="4"/>
      <c r="J78" s="4"/>
      <c r="K78" s="4"/>
      <c r="L78" s="16"/>
      <c r="M78" s="16"/>
      <c r="N78" s="1"/>
    </row>
    <row r="79" spans="2:14" x14ac:dyDescent="0.2">
      <c r="B79" s="4"/>
      <c r="C79" s="1" t="s">
        <v>66</v>
      </c>
      <c r="D79" s="4"/>
      <c r="E79" s="4"/>
      <c r="F79" s="4">
        <v>8</v>
      </c>
      <c r="G79" s="4">
        <v>7</v>
      </c>
      <c r="H79" s="4">
        <v>7</v>
      </c>
      <c r="I79" s="4">
        <v>8</v>
      </c>
      <c r="J79" s="4">
        <v>8</v>
      </c>
      <c r="K79" s="4">
        <v>7</v>
      </c>
      <c r="L79" s="16">
        <v>8</v>
      </c>
      <c r="M79" s="16">
        <v>6</v>
      </c>
      <c r="N79" s="1"/>
    </row>
    <row r="80" spans="2:14" x14ac:dyDescent="0.2">
      <c r="B80" s="4"/>
      <c r="C80" s="1" t="s">
        <v>67</v>
      </c>
      <c r="D80" s="4"/>
      <c r="E80" s="4"/>
      <c r="F80" s="4"/>
      <c r="G80" s="4" t="s">
        <v>83</v>
      </c>
      <c r="H80" s="4"/>
      <c r="I80" s="4" t="s">
        <v>83</v>
      </c>
      <c r="J80" s="4"/>
      <c r="K80" s="4" t="s">
        <v>83</v>
      </c>
      <c r="L80" s="4" t="s">
        <v>83</v>
      </c>
      <c r="M80" s="16"/>
      <c r="N80" s="1" t="s">
        <v>72</v>
      </c>
    </row>
    <row r="81" spans="2:14" x14ac:dyDescent="0.2">
      <c r="B81" s="4"/>
      <c r="C81" s="8" t="s">
        <v>68</v>
      </c>
      <c r="D81" s="5">
        <f>D77+D75+D68+D42+D25</f>
        <v>240</v>
      </c>
      <c r="E81" s="5">
        <f t="shared" ref="E81:M81" si="12">E77+E75+E68+E42+E25</f>
        <v>7200</v>
      </c>
      <c r="F81" s="5">
        <f t="shared" si="12"/>
        <v>30</v>
      </c>
      <c r="G81" s="5">
        <f t="shared" si="12"/>
        <v>30</v>
      </c>
      <c r="H81" s="5">
        <f t="shared" si="12"/>
        <v>30</v>
      </c>
      <c r="I81" s="5">
        <f t="shared" si="12"/>
        <v>30</v>
      </c>
      <c r="J81" s="5">
        <f t="shared" si="12"/>
        <v>30</v>
      </c>
      <c r="K81" s="5">
        <f t="shared" si="12"/>
        <v>30</v>
      </c>
      <c r="L81" s="5">
        <f t="shared" si="12"/>
        <v>30</v>
      </c>
      <c r="M81" s="5">
        <f t="shared" si="12"/>
        <v>30</v>
      </c>
      <c r="N81" s="1"/>
    </row>
    <row r="84" spans="2:14" x14ac:dyDescent="0.2">
      <c r="C84" s="2" t="s">
        <v>69</v>
      </c>
    </row>
    <row r="86" spans="2:14" x14ac:dyDescent="0.2">
      <c r="C86" t="s">
        <v>136</v>
      </c>
    </row>
    <row r="87" spans="2:14" x14ac:dyDescent="0.2">
      <c r="C87" t="s">
        <v>137</v>
      </c>
    </row>
    <row r="88" spans="2:14" x14ac:dyDescent="0.2">
      <c r="C88" t="s">
        <v>138</v>
      </c>
    </row>
    <row r="89" spans="2:14" x14ac:dyDescent="0.2">
      <c r="C89" t="s">
        <v>140</v>
      </c>
    </row>
    <row r="90" spans="2:14" x14ac:dyDescent="0.2">
      <c r="C90" t="s">
        <v>71</v>
      </c>
      <c r="D90" s="28" t="s">
        <v>70</v>
      </c>
    </row>
    <row r="91" spans="2:14" x14ac:dyDescent="0.2">
      <c r="C91" t="s">
        <v>141</v>
      </c>
      <c r="I91" s="3">
        <f>124+16+12+3+49+4</f>
        <v>208</v>
      </c>
    </row>
  </sheetData>
  <mergeCells count="20">
    <mergeCell ref="B1:N1"/>
    <mergeCell ref="B3:C3"/>
    <mergeCell ref="B8:N8"/>
    <mergeCell ref="B10:B13"/>
    <mergeCell ref="C10:C13"/>
    <mergeCell ref="D10:E10"/>
    <mergeCell ref="F10:M10"/>
    <mergeCell ref="D11:E11"/>
    <mergeCell ref="F11:G11"/>
    <mergeCell ref="H11:I11"/>
    <mergeCell ref="B26:N26"/>
    <mergeCell ref="B43:N43"/>
    <mergeCell ref="B76:C76"/>
    <mergeCell ref="E6:N6"/>
    <mergeCell ref="J11:K11"/>
    <mergeCell ref="L11:M11"/>
    <mergeCell ref="N11:N13"/>
    <mergeCell ref="D12:D13"/>
    <mergeCell ref="E12:E13"/>
    <mergeCell ref="B15:N15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N25"/>
  <sheetViews>
    <sheetView workbookViewId="0">
      <selection activeCell="D14" sqref="D14"/>
    </sheetView>
  </sheetViews>
  <sheetFormatPr defaultColWidth="9.140625" defaultRowHeight="12.75" x14ac:dyDescent="0.2"/>
  <sheetData>
    <row r="25" spans="1:14" s="10" customForma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B61" zoomScale="106" zoomScaleNormal="106" workbookViewId="0">
      <selection activeCell="P22" sqref="P22:Q40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D6" s="136" t="s">
        <v>200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37" t="s">
        <v>10</v>
      </c>
      <c r="G12" s="37" t="s">
        <v>11</v>
      </c>
      <c r="H12" s="37" t="s">
        <v>12</v>
      </c>
      <c r="I12" s="37" t="s">
        <v>13</v>
      </c>
      <c r="J12" s="37" t="s">
        <v>14</v>
      </c>
      <c r="K12" s="37" t="s">
        <v>15</v>
      </c>
      <c r="L12" s="38" t="s">
        <v>16</v>
      </c>
      <c r="M12" s="39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18</v>
      </c>
      <c r="L13" s="13" t="s">
        <v>18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f>SUM(D17:D20)</f>
        <v>24</v>
      </c>
      <c r="E16" s="5">
        <f t="shared" ref="E16:M16" si="0">SUM(E17:E20)</f>
        <v>720</v>
      </c>
      <c r="F16" s="5">
        <f t="shared" si="0"/>
        <v>4</v>
      </c>
      <c r="G16" s="5">
        <f t="shared" si="0"/>
        <v>4</v>
      </c>
      <c r="H16" s="5">
        <f t="shared" si="0"/>
        <v>8</v>
      </c>
      <c r="I16" s="5">
        <f t="shared" si="0"/>
        <v>8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/>
    </row>
    <row r="17" spans="2:17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56">
        <v>2</v>
      </c>
      <c r="G17" s="56">
        <v>2</v>
      </c>
      <c r="H17" s="56">
        <v>2</v>
      </c>
      <c r="I17" s="56">
        <v>2</v>
      </c>
      <c r="J17" s="44"/>
      <c r="K17" s="4"/>
      <c r="L17" s="16"/>
      <c r="M17" s="16"/>
      <c r="N17" s="1"/>
    </row>
    <row r="18" spans="2:17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56">
        <v>2</v>
      </c>
      <c r="G18" s="56">
        <v>2</v>
      </c>
      <c r="H18" s="56">
        <v>2</v>
      </c>
      <c r="I18" s="56">
        <v>2</v>
      </c>
      <c r="J18" s="44"/>
      <c r="K18" s="4"/>
      <c r="L18" s="16"/>
      <c r="M18" s="16"/>
      <c r="N18" s="1"/>
    </row>
    <row r="19" spans="2:17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4" si="1">D19*30</f>
        <v>120</v>
      </c>
      <c r="F19" s="43"/>
      <c r="G19" s="56"/>
      <c r="H19" s="56"/>
      <c r="I19" s="56">
        <v>4</v>
      </c>
      <c r="J19" s="56"/>
      <c r="K19" s="4"/>
      <c r="L19" s="16"/>
      <c r="M19" s="16"/>
      <c r="N19" s="1"/>
    </row>
    <row r="20" spans="2:17" ht="12.75" customHeight="1" x14ac:dyDescent="0.2">
      <c r="B20" s="4" t="s">
        <v>27</v>
      </c>
      <c r="C20" s="1" t="s">
        <v>34</v>
      </c>
      <c r="D20" s="19">
        <v>4</v>
      </c>
      <c r="E20" s="4">
        <f t="shared" si="1"/>
        <v>120</v>
      </c>
      <c r="F20" s="43"/>
      <c r="G20" s="56"/>
      <c r="H20" s="56">
        <v>4</v>
      </c>
      <c r="I20" s="56"/>
      <c r="J20" s="56"/>
      <c r="K20" s="4"/>
      <c r="L20" s="16"/>
      <c r="M20" s="16"/>
      <c r="N20" s="1"/>
    </row>
    <row r="21" spans="2:17" ht="12.75" customHeight="1" x14ac:dyDescent="0.2">
      <c r="B21" s="5" t="s">
        <v>28</v>
      </c>
      <c r="C21" s="8" t="s">
        <v>82</v>
      </c>
      <c r="D21" s="55">
        <f>SUM(D22:D24)</f>
        <v>11</v>
      </c>
      <c r="E21" s="55">
        <f t="shared" ref="E21:M21" si="2">SUM(E22:E24)</f>
        <v>330</v>
      </c>
      <c r="F21" s="55">
        <f t="shared" si="2"/>
        <v>3</v>
      </c>
      <c r="G21" s="55">
        <f t="shared" si="2"/>
        <v>4</v>
      </c>
      <c r="H21" s="55">
        <f t="shared" si="2"/>
        <v>4</v>
      </c>
      <c r="I21" s="55">
        <f t="shared" si="2"/>
        <v>0</v>
      </c>
      <c r="J21" s="55">
        <f t="shared" si="2"/>
        <v>0</v>
      </c>
      <c r="K21" s="55">
        <f t="shared" si="2"/>
        <v>0</v>
      </c>
      <c r="L21" s="55">
        <f t="shared" si="2"/>
        <v>0</v>
      </c>
      <c r="M21" s="55">
        <f t="shared" si="2"/>
        <v>0</v>
      </c>
      <c r="N21" s="1"/>
    </row>
    <row r="22" spans="2:17" ht="12.75" customHeight="1" x14ac:dyDescent="0.2">
      <c r="B22" s="37" t="s">
        <v>29</v>
      </c>
      <c r="C22" s="1" t="s">
        <v>84</v>
      </c>
      <c r="D22" s="19">
        <v>3</v>
      </c>
      <c r="E22" s="4">
        <f t="shared" si="1"/>
        <v>90</v>
      </c>
      <c r="F22" s="56">
        <v>3</v>
      </c>
      <c r="G22" s="56"/>
      <c r="H22" s="56"/>
      <c r="I22" s="43"/>
      <c r="J22" s="44"/>
      <c r="K22" s="4"/>
      <c r="L22" s="16"/>
      <c r="M22" s="16"/>
      <c r="N22" s="1"/>
      <c r="P22" s="47"/>
      <c r="Q22" s="47"/>
    </row>
    <row r="23" spans="2:17" ht="12.75" customHeight="1" x14ac:dyDescent="0.2">
      <c r="B23" s="4" t="s">
        <v>87</v>
      </c>
      <c r="C23" s="1" t="s">
        <v>85</v>
      </c>
      <c r="D23" s="4">
        <v>4</v>
      </c>
      <c r="E23" s="4">
        <f t="shared" si="1"/>
        <v>120</v>
      </c>
      <c r="F23" s="56"/>
      <c r="G23" s="56">
        <v>4</v>
      </c>
      <c r="H23" s="56"/>
      <c r="I23" s="43"/>
      <c r="J23" s="44"/>
      <c r="K23" s="4"/>
      <c r="L23" s="16"/>
      <c r="M23" s="16"/>
      <c r="N23" s="1"/>
      <c r="P23" s="47"/>
      <c r="Q23" s="47"/>
    </row>
    <row r="24" spans="2:17" ht="12.75" customHeight="1" x14ac:dyDescent="0.2">
      <c r="B24" s="4" t="s">
        <v>88</v>
      </c>
      <c r="C24" s="1" t="s">
        <v>86</v>
      </c>
      <c r="D24" s="4">
        <v>4</v>
      </c>
      <c r="E24" s="4">
        <f t="shared" si="1"/>
        <v>120</v>
      </c>
      <c r="F24" s="56"/>
      <c r="G24" s="56"/>
      <c r="H24" s="56">
        <v>4</v>
      </c>
      <c r="I24" s="43"/>
      <c r="J24" s="44"/>
      <c r="K24" s="4"/>
      <c r="L24" s="16"/>
      <c r="M24" s="16"/>
      <c r="N24" s="1"/>
      <c r="P24" s="47"/>
      <c r="Q24" s="47"/>
    </row>
    <row r="25" spans="2:17" s="10" customFormat="1" x14ac:dyDescent="0.2">
      <c r="B25" s="11"/>
      <c r="C25" s="9" t="s">
        <v>35</v>
      </c>
      <c r="D25" s="58">
        <f>D16+D21</f>
        <v>35</v>
      </c>
      <c r="E25" s="58">
        <f t="shared" ref="E25:M25" si="3">E16+E21</f>
        <v>1050</v>
      </c>
      <c r="F25" s="58">
        <f t="shared" si="3"/>
        <v>7</v>
      </c>
      <c r="G25" s="58">
        <f t="shared" si="3"/>
        <v>8</v>
      </c>
      <c r="H25" s="58">
        <f t="shared" si="3"/>
        <v>12</v>
      </c>
      <c r="I25" s="58">
        <f t="shared" si="3"/>
        <v>8</v>
      </c>
      <c r="J25" s="58">
        <f t="shared" si="3"/>
        <v>0</v>
      </c>
      <c r="K25" s="58">
        <f t="shared" si="3"/>
        <v>0</v>
      </c>
      <c r="L25" s="58">
        <f t="shared" si="3"/>
        <v>0</v>
      </c>
      <c r="M25" s="58">
        <f t="shared" si="3"/>
        <v>0</v>
      </c>
      <c r="N25" s="11"/>
      <c r="P25" s="65"/>
      <c r="Q25" s="66"/>
    </row>
    <row r="26" spans="2:17" x14ac:dyDescent="0.2">
      <c r="B26" s="121" t="s">
        <v>37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P26" s="47"/>
      <c r="Q26" s="47"/>
    </row>
    <row r="27" spans="2:17" x14ac:dyDescent="0.2">
      <c r="B27" s="4" t="s">
        <v>38</v>
      </c>
      <c r="C27" s="8" t="s">
        <v>30</v>
      </c>
      <c r="D27" s="29">
        <f>SUM(D28:D30)</f>
        <v>22</v>
      </c>
      <c r="E27" s="29">
        <f t="shared" ref="E27:M27" si="4">SUM(E28:E30)</f>
        <v>660</v>
      </c>
      <c r="F27" s="29">
        <f t="shared" si="4"/>
        <v>9</v>
      </c>
      <c r="G27" s="29">
        <f t="shared" si="4"/>
        <v>13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1"/>
      <c r="P27" s="47"/>
      <c r="Q27" s="47"/>
    </row>
    <row r="28" spans="2:17" x14ac:dyDescent="0.2">
      <c r="B28" s="4" t="s">
        <v>39</v>
      </c>
      <c r="C28" s="1" t="s">
        <v>43</v>
      </c>
      <c r="D28" s="4">
        <v>10</v>
      </c>
      <c r="E28" s="4">
        <f>D28*30</f>
        <v>300</v>
      </c>
      <c r="F28" s="4">
        <v>5</v>
      </c>
      <c r="G28" s="4">
        <v>5</v>
      </c>
      <c r="H28" s="4"/>
      <c r="I28" s="4"/>
      <c r="J28" s="4"/>
      <c r="K28" s="4"/>
      <c r="L28" s="16"/>
      <c r="M28" s="16"/>
      <c r="N28" s="1"/>
      <c r="P28" s="47"/>
      <c r="Q28" s="47"/>
    </row>
    <row r="29" spans="2:17" x14ac:dyDescent="0.2">
      <c r="B29" s="4" t="s">
        <v>40</v>
      </c>
      <c r="C29" s="1" t="s">
        <v>44</v>
      </c>
      <c r="D29" s="4">
        <v>8</v>
      </c>
      <c r="E29" s="4">
        <f>D29*30</f>
        <v>240</v>
      </c>
      <c r="F29" s="4">
        <v>4</v>
      </c>
      <c r="G29" s="4">
        <v>4</v>
      </c>
      <c r="H29" s="4"/>
      <c r="I29" s="4"/>
      <c r="J29" s="4"/>
      <c r="K29" s="4"/>
      <c r="L29" s="16"/>
      <c r="M29" s="16"/>
      <c r="N29" s="1"/>
      <c r="P29" s="47"/>
      <c r="Q29" s="47"/>
    </row>
    <row r="30" spans="2:17" x14ac:dyDescent="0.2">
      <c r="B30" s="4" t="s">
        <v>41</v>
      </c>
      <c r="C30" s="40" t="s">
        <v>171</v>
      </c>
      <c r="D30" s="4">
        <v>4</v>
      </c>
      <c r="E30" s="4">
        <f>D30*30</f>
        <v>120</v>
      </c>
      <c r="F30" s="4"/>
      <c r="G30" s="4">
        <v>4</v>
      </c>
      <c r="H30" s="4"/>
      <c r="I30" s="4"/>
      <c r="J30" s="4"/>
      <c r="K30" s="4"/>
      <c r="L30" s="16"/>
      <c r="M30" s="16"/>
      <c r="N30" s="1"/>
      <c r="P30" s="47"/>
      <c r="Q30" s="47"/>
    </row>
    <row r="31" spans="2:17" x14ac:dyDescent="0.2">
      <c r="B31" s="5" t="s">
        <v>172</v>
      </c>
      <c r="C31" s="8" t="s">
        <v>82</v>
      </c>
      <c r="D31" s="29">
        <f>SUM(D32:D34)</f>
        <v>12</v>
      </c>
      <c r="E31" s="29">
        <f t="shared" ref="E31:M31" si="5">SUM(E32:E34)</f>
        <v>360</v>
      </c>
      <c r="F31" s="29">
        <f t="shared" si="5"/>
        <v>4</v>
      </c>
      <c r="G31" s="29">
        <f>G34+G33+G32</f>
        <v>4</v>
      </c>
      <c r="H31" s="29">
        <f t="shared" si="5"/>
        <v>4</v>
      </c>
      <c r="I31" s="29">
        <f t="shared" si="5"/>
        <v>0</v>
      </c>
      <c r="J31" s="29">
        <f t="shared" si="5"/>
        <v>0</v>
      </c>
      <c r="K31" s="29">
        <f t="shared" si="5"/>
        <v>0</v>
      </c>
      <c r="L31" s="29">
        <f t="shared" si="5"/>
        <v>0</v>
      </c>
      <c r="M31" s="29">
        <f t="shared" si="5"/>
        <v>0</v>
      </c>
      <c r="N31" s="1"/>
      <c r="P31" s="47"/>
      <c r="Q31" s="47"/>
    </row>
    <row r="32" spans="2:17" x14ac:dyDescent="0.2">
      <c r="B32" s="4" t="s">
        <v>173</v>
      </c>
      <c r="C32" s="1" t="s">
        <v>84</v>
      </c>
      <c r="D32" s="4">
        <v>4</v>
      </c>
      <c r="E32" s="4">
        <f>D32*30</f>
        <v>120</v>
      </c>
      <c r="F32" s="4">
        <v>4</v>
      </c>
      <c r="G32" s="4"/>
      <c r="H32" s="4"/>
      <c r="I32" s="4"/>
      <c r="J32" s="4"/>
      <c r="K32" s="4"/>
      <c r="L32" s="16"/>
      <c r="M32" s="16"/>
      <c r="N32" s="1"/>
      <c r="P32" s="47"/>
      <c r="Q32" s="47"/>
    </row>
    <row r="33" spans="2:17" x14ac:dyDescent="0.2">
      <c r="B33" s="4" t="s">
        <v>182</v>
      </c>
      <c r="C33" s="1" t="s">
        <v>85</v>
      </c>
      <c r="D33" s="4">
        <v>4</v>
      </c>
      <c r="E33" s="4">
        <f>D33*30</f>
        <v>120</v>
      </c>
      <c r="F33" s="4"/>
      <c r="G33" s="4">
        <v>4</v>
      </c>
      <c r="H33" s="4"/>
      <c r="I33" s="4"/>
      <c r="J33" s="4"/>
      <c r="K33" s="4"/>
      <c r="L33" s="16"/>
      <c r="M33" s="16"/>
      <c r="N33" s="1"/>
      <c r="P33" s="47"/>
      <c r="Q33" s="47"/>
    </row>
    <row r="34" spans="2:17" x14ac:dyDescent="0.2">
      <c r="B34" s="4" t="s">
        <v>183</v>
      </c>
      <c r="C34" s="1" t="s">
        <v>86</v>
      </c>
      <c r="D34" s="4">
        <v>4</v>
      </c>
      <c r="E34" s="4">
        <f>D34*30</f>
        <v>120</v>
      </c>
      <c r="F34" s="4"/>
      <c r="G34" s="4"/>
      <c r="H34" s="4">
        <v>4</v>
      </c>
      <c r="I34" s="4"/>
      <c r="J34" s="4"/>
      <c r="K34" s="4"/>
      <c r="L34" s="16"/>
      <c r="M34" s="16"/>
      <c r="N34" s="1"/>
      <c r="P34" s="47"/>
      <c r="Q34" s="47"/>
    </row>
    <row r="35" spans="2:17" x14ac:dyDescent="0.2">
      <c r="B35" s="4"/>
      <c r="C35" s="9" t="s">
        <v>35</v>
      </c>
      <c r="D35" s="11">
        <f>D31+D27</f>
        <v>34</v>
      </c>
      <c r="E35" s="11">
        <f t="shared" ref="E35:M35" si="6">E31+E27</f>
        <v>1020</v>
      </c>
      <c r="F35" s="11">
        <f t="shared" si="6"/>
        <v>13</v>
      </c>
      <c r="G35" s="11">
        <f t="shared" si="6"/>
        <v>17</v>
      </c>
      <c r="H35" s="11">
        <f t="shared" si="6"/>
        <v>4</v>
      </c>
      <c r="I35" s="11">
        <f t="shared" si="6"/>
        <v>0</v>
      </c>
      <c r="J35" s="11">
        <f t="shared" si="6"/>
        <v>0</v>
      </c>
      <c r="K35" s="11">
        <f t="shared" si="6"/>
        <v>0</v>
      </c>
      <c r="L35" s="11">
        <f t="shared" si="6"/>
        <v>0</v>
      </c>
      <c r="M35" s="11">
        <f t="shared" si="6"/>
        <v>0</v>
      </c>
      <c r="N35" s="11">
        <f>SUM(N28:N31,N33)</f>
        <v>0</v>
      </c>
      <c r="P35" s="47"/>
      <c r="Q35" s="47"/>
    </row>
    <row r="36" spans="2:17" x14ac:dyDescent="0.2">
      <c r="B36" s="121" t="s">
        <v>45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P36" s="47"/>
      <c r="Q36" s="47"/>
    </row>
    <row r="37" spans="2:17" s="2" customFormat="1" x14ac:dyDescent="0.2">
      <c r="B37" s="5" t="s">
        <v>46</v>
      </c>
      <c r="C37" s="8" t="s">
        <v>30</v>
      </c>
      <c r="D37" s="29">
        <f>SUM(D38:D51)</f>
        <v>73</v>
      </c>
      <c r="E37" s="29">
        <f t="shared" ref="E37:M37" si="7">SUM(E38:E51)</f>
        <v>2190</v>
      </c>
      <c r="F37" s="29">
        <f t="shared" si="7"/>
        <v>5</v>
      </c>
      <c r="G37" s="29">
        <f t="shared" si="7"/>
        <v>5</v>
      </c>
      <c r="H37" s="29">
        <f t="shared" si="7"/>
        <v>10</v>
      </c>
      <c r="I37" s="29">
        <f t="shared" si="7"/>
        <v>20</v>
      </c>
      <c r="J37" s="29">
        <f t="shared" si="7"/>
        <v>15</v>
      </c>
      <c r="K37" s="29">
        <f t="shared" si="7"/>
        <v>8</v>
      </c>
      <c r="L37" s="29">
        <f t="shared" si="7"/>
        <v>10</v>
      </c>
      <c r="M37" s="29">
        <f t="shared" si="7"/>
        <v>0</v>
      </c>
      <c r="N37" s="29">
        <f>SUM(N38:N51)</f>
        <v>0</v>
      </c>
      <c r="P37" s="59"/>
      <c r="Q37" s="59"/>
    </row>
    <row r="38" spans="2:17" x14ac:dyDescent="0.2">
      <c r="B38" s="37" t="s">
        <v>47</v>
      </c>
      <c r="C38" s="1" t="s">
        <v>176</v>
      </c>
      <c r="D38" s="4">
        <v>5</v>
      </c>
      <c r="E38" s="45">
        <f t="shared" ref="E38:E68" si="8">D38*30</f>
        <v>150</v>
      </c>
      <c r="F38" s="4"/>
      <c r="G38" s="4"/>
      <c r="H38" s="4"/>
      <c r="I38" s="4"/>
      <c r="J38" s="4">
        <v>5</v>
      </c>
      <c r="K38" s="4"/>
      <c r="L38" s="16"/>
      <c r="M38" s="16"/>
      <c r="N38" s="1"/>
      <c r="P38" s="47"/>
      <c r="Q38" s="47"/>
    </row>
    <row r="39" spans="2:17" x14ac:dyDescent="0.2">
      <c r="B39" s="37" t="s">
        <v>48</v>
      </c>
      <c r="C39" s="1" t="s">
        <v>177</v>
      </c>
      <c r="D39" s="4">
        <v>5</v>
      </c>
      <c r="E39" s="45">
        <f t="shared" si="8"/>
        <v>150</v>
      </c>
      <c r="F39" s="4"/>
      <c r="G39" s="4"/>
      <c r="H39" s="4"/>
      <c r="I39" s="4">
        <v>5</v>
      </c>
      <c r="J39" s="4"/>
      <c r="K39" s="4"/>
      <c r="L39" s="16"/>
      <c r="M39" s="16"/>
      <c r="N39" s="1"/>
      <c r="P39" s="47"/>
      <c r="Q39" s="47"/>
    </row>
    <row r="40" spans="2:17" x14ac:dyDescent="0.2">
      <c r="B40" s="37" t="s">
        <v>49</v>
      </c>
      <c r="C40" s="1" t="s">
        <v>231</v>
      </c>
      <c r="D40" s="4">
        <v>5</v>
      </c>
      <c r="E40" s="45">
        <f t="shared" si="8"/>
        <v>150</v>
      </c>
      <c r="F40" s="4">
        <v>5</v>
      </c>
      <c r="G40" s="4"/>
      <c r="H40" s="4"/>
      <c r="I40" s="4"/>
      <c r="J40" s="4"/>
      <c r="K40" s="4"/>
      <c r="L40" s="16"/>
      <c r="M40" s="16"/>
      <c r="N40" s="1"/>
      <c r="P40" s="47"/>
      <c r="Q40" s="47"/>
    </row>
    <row r="41" spans="2:17" x14ac:dyDescent="0.2">
      <c r="B41" s="37" t="s">
        <v>50</v>
      </c>
      <c r="C41" s="1" t="s">
        <v>232</v>
      </c>
      <c r="D41" s="4">
        <v>5</v>
      </c>
      <c r="E41" s="45">
        <f t="shared" si="8"/>
        <v>150</v>
      </c>
      <c r="F41" s="4"/>
      <c r="G41" s="4">
        <v>5</v>
      </c>
      <c r="H41" s="4"/>
      <c r="I41" s="4"/>
      <c r="J41" s="4"/>
      <c r="K41" s="4"/>
      <c r="L41" s="16"/>
      <c r="M41" s="16"/>
      <c r="N41" s="1"/>
    </row>
    <row r="42" spans="2:17" x14ac:dyDescent="0.2">
      <c r="B42" s="37" t="s">
        <v>51</v>
      </c>
      <c r="C42" s="1" t="s">
        <v>174</v>
      </c>
      <c r="D42" s="4">
        <v>5</v>
      </c>
      <c r="E42" s="45">
        <f t="shared" si="8"/>
        <v>150</v>
      </c>
      <c r="F42" s="4"/>
      <c r="G42" s="4"/>
      <c r="H42" s="4">
        <v>5</v>
      </c>
      <c r="I42" s="4"/>
      <c r="J42" s="4"/>
      <c r="K42" s="4"/>
      <c r="L42" s="16"/>
      <c r="M42" s="16"/>
      <c r="N42" s="1"/>
    </row>
    <row r="43" spans="2:17" x14ac:dyDescent="0.2">
      <c r="B43" s="37" t="s">
        <v>52</v>
      </c>
      <c r="C43" s="1" t="s">
        <v>175</v>
      </c>
      <c r="D43" s="4">
        <v>5</v>
      </c>
      <c r="E43" s="45">
        <f t="shared" si="8"/>
        <v>150</v>
      </c>
      <c r="F43" s="4"/>
      <c r="G43" s="4"/>
      <c r="H43" s="4"/>
      <c r="I43" s="4">
        <v>5</v>
      </c>
      <c r="J43" s="4"/>
      <c r="K43" s="4"/>
      <c r="L43" s="16"/>
      <c r="M43" s="16"/>
      <c r="N43" s="1"/>
    </row>
    <row r="44" spans="2:17" ht="13.5" customHeight="1" x14ac:dyDescent="0.2">
      <c r="B44" s="37" t="s">
        <v>53</v>
      </c>
      <c r="C44" s="41" t="s">
        <v>184</v>
      </c>
      <c r="D44" s="4">
        <v>5</v>
      </c>
      <c r="E44" s="45">
        <f t="shared" si="8"/>
        <v>150</v>
      </c>
      <c r="F44" s="4"/>
      <c r="G44" s="4"/>
      <c r="H44" s="4">
        <v>5</v>
      </c>
      <c r="I44" s="4"/>
      <c r="J44" s="4"/>
      <c r="K44" s="4"/>
      <c r="L44" s="16"/>
      <c r="M44" s="16"/>
      <c r="N44" s="1"/>
    </row>
    <row r="45" spans="2:17" x14ac:dyDescent="0.2">
      <c r="B45" s="37" t="s">
        <v>54</v>
      </c>
      <c r="C45" s="1" t="s">
        <v>186</v>
      </c>
      <c r="D45" s="4">
        <v>5</v>
      </c>
      <c r="E45" s="45">
        <f t="shared" si="8"/>
        <v>150</v>
      </c>
      <c r="F45" s="4"/>
      <c r="G45" s="4"/>
      <c r="H45" s="4"/>
      <c r="I45" s="4">
        <v>5</v>
      </c>
      <c r="J45" s="4"/>
      <c r="K45" s="4"/>
      <c r="L45" s="16"/>
      <c r="M45" s="16"/>
      <c r="N45" s="1"/>
    </row>
    <row r="46" spans="2:17" x14ac:dyDescent="0.2">
      <c r="B46" s="37" t="s">
        <v>55</v>
      </c>
      <c r="C46" s="1" t="s">
        <v>185</v>
      </c>
      <c r="D46" s="4">
        <v>5</v>
      </c>
      <c r="E46" s="45">
        <f t="shared" si="8"/>
        <v>150</v>
      </c>
      <c r="F46" s="4"/>
      <c r="G46" s="4"/>
      <c r="H46" s="4"/>
      <c r="I46" s="4"/>
      <c r="J46" s="4"/>
      <c r="K46" s="4"/>
      <c r="L46" s="16">
        <v>5</v>
      </c>
      <c r="M46" s="16"/>
      <c r="N46" s="1"/>
    </row>
    <row r="47" spans="2:17" x14ac:dyDescent="0.2">
      <c r="B47" s="37" t="s">
        <v>56</v>
      </c>
      <c r="C47" s="1" t="s">
        <v>234</v>
      </c>
      <c r="D47" s="4">
        <v>5</v>
      </c>
      <c r="E47" s="45">
        <f t="shared" si="8"/>
        <v>150</v>
      </c>
      <c r="F47" s="4"/>
      <c r="G47" s="4"/>
      <c r="H47" s="4"/>
      <c r="I47" s="4"/>
      <c r="J47" s="4">
        <v>5</v>
      </c>
      <c r="K47" s="4"/>
      <c r="L47" s="16"/>
      <c r="M47" s="16"/>
      <c r="N47" s="1"/>
    </row>
    <row r="48" spans="2:17" x14ac:dyDescent="0.2">
      <c r="B48" s="37" t="s">
        <v>57</v>
      </c>
      <c r="C48" s="1" t="s">
        <v>236</v>
      </c>
      <c r="D48" s="4">
        <v>8</v>
      </c>
      <c r="E48" s="45">
        <f t="shared" si="8"/>
        <v>240</v>
      </c>
      <c r="F48" s="4"/>
      <c r="G48" s="4"/>
      <c r="H48" s="4"/>
      <c r="I48" s="4"/>
      <c r="J48" s="4"/>
      <c r="K48" s="4">
        <v>8</v>
      </c>
      <c r="L48" s="16"/>
      <c r="M48" s="16"/>
      <c r="N48" s="1"/>
    </row>
    <row r="49" spans="2:16" x14ac:dyDescent="0.2">
      <c r="B49" s="37" t="s">
        <v>58</v>
      </c>
      <c r="C49" s="48" t="s">
        <v>187</v>
      </c>
      <c r="D49" s="4">
        <v>5</v>
      </c>
      <c r="E49" s="45">
        <f t="shared" si="8"/>
        <v>150</v>
      </c>
      <c r="F49" s="4"/>
      <c r="G49" s="4"/>
      <c r="H49" s="4"/>
      <c r="I49" s="4"/>
      <c r="J49" s="4"/>
      <c r="K49" s="4"/>
      <c r="L49" s="16">
        <v>5</v>
      </c>
      <c r="M49" s="16"/>
      <c r="N49" s="1"/>
    </row>
    <row r="50" spans="2:16" x14ac:dyDescent="0.2">
      <c r="B50" s="37" t="s">
        <v>221</v>
      </c>
      <c r="C50" s="48" t="s">
        <v>219</v>
      </c>
      <c r="D50" s="4">
        <v>5</v>
      </c>
      <c r="E50" s="45">
        <f t="shared" si="8"/>
        <v>150</v>
      </c>
      <c r="F50" s="4"/>
      <c r="G50" s="4"/>
      <c r="H50" s="4"/>
      <c r="I50" s="4">
        <v>5</v>
      </c>
      <c r="J50" s="4"/>
      <c r="K50" s="4"/>
      <c r="L50" s="16"/>
      <c r="M50" s="16"/>
      <c r="N50" s="1"/>
    </row>
    <row r="51" spans="2:16" x14ac:dyDescent="0.2">
      <c r="B51" s="37" t="s">
        <v>233</v>
      </c>
      <c r="C51" s="48" t="s">
        <v>235</v>
      </c>
      <c r="D51" s="4">
        <v>5</v>
      </c>
      <c r="E51" s="45">
        <f t="shared" si="8"/>
        <v>150</v>
      </c>
      <c r="F51" s="4"/>
      <c r="G51" s="4"/>
      <c r="H51" s="4"/>
      <c r="I51" s="4"/>
      <c r="J51" s="4">
        <v>5</v>
      </c>
      <c r="K51" s="4"/>
      <c r="L51" s="16"/>
      <c r="M51" s="16"/>
      <c r="N51" s="1"/>
      <c r="P51" s="47"/>
    </row>
    <row r="52" spans="2:16" s="2" customFormat="1" x14ac:dyDescent="0.2">
      <c r="B52" s="5" t="s">
        <v>221</v>
      </c>
      <c r="C52" s="8" t="s">
        <v>82</v>
      </c>
      <c r="D52" s="29">
        <f>SUM(D53:D68)</f>
        <v>76</v>
      </c>
      <c r="E52" s="29">
        <f t="shared" ref="E52:M52" si="9">SUM(E53:E68)</f>
        <v>2280</v>
      </c>
      <c r="F52" s="29">
        <f t="shared" si="9"/>
        <v>5</v>
      </c>
      <c r="G52" s="29">
        <f t="shared" si="9"/>
        <v>0</v>
      </c>
      <c r="H52" s="29">
        <f t="shared" si="9"/>
        <v>4</v>
      </c>
      <c r="I52" s="29">
        <f t="shared" si="9"/>
        <v>0</v>
      </c>
      <c r="J52" s="29">
        <f t="shared" si="9"/>
        <v>15</v>
      </c>
      <c r="K52" s="29">
        <f t="shared" si="9"/>
        <v>17</v>
      </c>
      <c r="L52" s="29">
        <f t="shared" si="9"/>
        <v>10</v>
      </c>
      <c r="M52" s="29">
        <f t="shared" si="9"/>
        <v>25</v>
      </c>
      <c r="N52" s="8"/>
      <c r="P52" s="59"/>
    </row>
    <row r="53" spans="2:16" x14ac:dyDescent="0.2">
      <c r="B53" s="46" t="s">
        <v>188</v>
      </c>
      <c r="C53" s="1" t="s">
        <v>84</v>
      </c>
      <c r="D53" s="45">
        <v>5</v>
      </c>
      <c r="E53" s="45">
        <f t="shared" si="8"/>
        <v>150</v>
      </c>
      <c r="F53" s="4"/>
      <c r="G53" s="4"/>
      <c r="H53" s="4"/>
      <c r="I53" s="4"/>
      <c r="J53" s="4">
        <v>5</v>
      </c>
      <c r="K53" s="4"/>
      <c r="L53" s="16"/>
      <c r="M53" s="16"/>
      <c r="N53" s="1"/>
      <c r="P53" s="47"/>
    </row>
    <row r="54" spans="2:16" x14ac:dyDescent="0.2">
      <c r="B54" s="46" t="s">
        <v>189</v>
      </c>
      <c r="C54" s="1" t="s">
        <v>85</v>
      </c>
      <c r="D54" s="45">
        <v>5</v>
      </c>
      <c r="E54" s="45">
        <f t="shared" si="8"/>
        <v>150</v>
      </c>
      <c r="F54" s="4"/>
      <c r="G54" s="4"/>
      <c r="H54" s="4"/>
      <c r="I54" s="4"/>
      <c r="J54" s="4">
        <v>5</v>
      </c>
      <c r="K54" s="4"/>
      <c r="L54" s="16"/>
      <c r="M54" s="16"/>
      <c r="N54" s="1"/>
      <c r="P54" s="47"/>
    </row>
    <row r="55" spans="2:16" x14ac:dyDescent="0.2">
      <c r="B55" s="46" t="s">
        <v>190</v>
      </c>
      <c r="C55" s="1" t="s">
        <v>86</v>
      </c>
      <c r="D55" s="45">
        <v>5</v>
      </c>
      <c r="E55" s="45">
        <f t="shared" si="8"/>
        <v>150</v>
      </c>
      <c r="F55" s="4"/>
      <c r="G55" s="4"/>
      <c r="H55" s="4"/>
      <c r="I55" s="4"/>
      <c r="J55" s="4">
        <v>5</v>
      </c>
      <c r="K55" s="4"/>
      <c r="L55" s="16"/>
      <c r="M55" s="16"/>
      <c r="N55" s="1"/>
      <c r="P55" s="47"/>
    </row>
    <row r="56" spans="2:16" x14ac:dyDescent="0.2">
      <c r="B56" s="46" t="s">
        <v>191</v>
      </c>
      <c r="C56" s="1" t="s">
        <v>102</v>
      </c>
      <c r="D56" s="45">
        <v>4</v>
      </c>
      <c r="E56" s="45">
        <f t="shared" si="8"/>
        <v>120</v>
      </c>
      <c r="F56" s="4"/>
      <c r="G56" s="4"/>
      <c r="H56" s="4"/>
      <c r="I56" s="4"/>
      <c r="J56" s="4"/>
      <c r="K56" s="4">
        <v>4</v>
      </c>
      <c r="L56" s="16"/>
      <c r="M56" s="16"/>
      <c r="N56" s="1"/>
      <c r="P56" s="47"/>
    </row>
    <row r="57" spans="2:16" x14ac:dyDescent="0.2">
      <c r="B57" s="46" t="s">
        <v>192</v>
      </c>
      <c r="C57" s="1" t="s">
        <v>103</v>
      </c>
      <c r="D57" s="45">
        <v>4</v>
      </c>
      <c r="E57" s="45">
        <f t="shared" si="8"/>
        <v>120</v>
      </c>
      <c r="F57" s="4"/>
      <c r="G57" s="4"/>
      <c r="H57" s="4"/>
      <c r="I57" s="4"/>
      <c r="J57" s="4"/>
      <c r="K57" s="4">
        <v>4</v>
      </c>
      <c r="L57" s="16"/>
      <c r="M57" s="16"/>
      <c r="N57" s="1"/>
      <c r="P57" s="47"/>
    </row>
    <row r="58" spans="2:16" x14ac:dyDescent="0.2">
      <c r="B58" s="46" t="s">
        <v>193</v>
      </c>
      <c r="C58" s="1" t="s">
        <v>117</v>
      </c>
      <c r="D58" s="45">
        <v>4</v>
      </c>
      <c r="E58" s="45">
        <f t="shared" si="8"/>
        <v>120</v>
      </c>
      <c r="F58" s="4"/>
      <c r="G58" s="4"/>
      <c r="H58" s="4"/>
      <c r="I58" s="4"/>
      <c r="J58" s="4"/>
      <c r="K58" s="4">
        <v>4</v>
      </c>
      <c r="L58" s="16"/>
      <c r="M58" s="16"/>
      <c r="N58" s="1"/>
      <c r="P58" s="47"/>
    </row>
    <row r="59" spans="2:16" x14ac:dyDescent="0.2">
      <c r="B59" s="46" t="s">
        <v>194</v>
      </c>
      <c r="C59" s="1" t="s">
        <v>118</v>
      </c>
      <c r="D59" s="45">
        <v>4</v>
      </c>
      <c r="E59" s="45">
        <f t="shared" si="8"/>
        <v>120</v>
      </c>
      <c r="F59" s="4"/>
      <c r="G59" s="4"/>
      <c r="H59" s="4">
        <v>4</v>
      </c>
      <c r="I59" s="4"/>
      <c r="J59" s="4"/>
      <c r="K59" s="4"/>
      <c r="L59" s="16"/>
      <c r="M59" s="16"/>
      <c r="N59" s="1"/>
      <c r="P59" s="47"/>
    </row>
    <row r="60" spans="2:16" x14ac:dyDescent="0.2">
      <c r="B60" s="46" t="s">
        <v>195</v>
      </c>
      <c r="C60" s="1" t="s">
        <v>119</v>
      </c>
      <c r="D60" s="45">
        <v>5</v>
      </c>
      <c r="E60" s="45">
        <f t="shared" si="8"/>
        <v>150</v>
      </c>
      <c r="F60" s="4"/>
      <c r="G60" s="4"/>
      <c r="H60" s="4"/>
      <c r="I60" s="4"/>
      <c r="J60" s="4"/>
      <c r="K60" s="4">
        <v>5</v>
      </c>
      <c r="L60" s="16"/>
      <c r="M60" s="16"/>
      <c r="N60" s="1"/>
      <c r="P60" s="47"/>
    </row>
    <row r="61" spans="2:16" x14ac:dyDescent="0.2">
      <c r="B61" s="46" t="s">
        <v>196</v>
      </c>
      <c r="C61" s="1" t="s">
        <v>120</v>
      </c>
      <c r="D61" s="45">
        <v>5</v>
      </c>
      <c r="E61" s="45">
        <f t="shared" si="8"/>
        <v>150</v>
      </c>
      <c r="F61" s="4"/>
      <c r="G61" s="4"/>
      <c r="H61" s="4"/>
      <c r="I61" s="4"/>
      <c r="J61" s="4"/>
      <c r="K61" s="4"/>
      <c r="L61" s="16">
        <v>5</v>
      </c>
      <c r="M61" s="16"/>
      <c r="N61" s="1"/>
      <c r="P61" s="47"/>
    </row>
    <row r="62" spans="2:16" x14ac:dyDescent="0.2">
      <c r="B62" s="46" t="s">
        <v>197</v>
      </c>
      <c r="C62" s="1" t="s">
        <v>121</v>
      </c>
      <c r="D62" s="45">
        <v>5</v>
      </c>
      <c r="E62" s="45">
        <f t="shared" si="8"/>
        <v>150</v>
      </c>
      <c r="F62" s="4"/>
      <c r="G62" s="4"/>
      <c r="H62" s="4"/>
      <c r="I62" s="4"/>
      <c r="J62" s="4"/>
      <c r="K62" s="4"/>
      <c r="L62" s="16">
        <v>5</v>
      </c>
      <c r="M62" s="16"/>
      <c r="N62" s="1"/>
      <c r="P62" s="47"/>
    </row>
    <row r="63" spans="2:16" x14ac:dyDescent="0.2">
      <c r="B63" s="46" t="s">
        <v>198</v>
      </c>
      <c r="C63" s="1" t="s">
        <v>132</v>
      </c>
      <c r="D63" s="45">
        <v>5</v>
      </c>
      <c r="E63" s="45">
        <f t="shared" si="8"/>
        <v>150</v>
      </c>
      <c r="F63" s="4">
        <v>5</v>
      </c>
      <c r="G63" s="4"/>
      <c r="H63" s="4"/>
      <c r="I63" s="4"/>
      <c r="J63" s="4"/>
      <c r="K63" s="4"/>
      <c r="L63" s="16"/>
      <c r="M63" s="16"/>
      <c r="N63" s="1"/>
      <c r="P63" s="47"/>
    </row>
    <row r="64" spans="2:16" x14ac:dyDescent="0.2">
      <c r="B64" s="46" t="s">
        <v>222</v>
      </c>
      <c r="C64" s="1" t="s">
        <v>155</v>
      </c>
      <c r="D64" s="45">
        <v>5</v>
      </c>
      <c r="E64" s="45">
        <f t="shared" si="8"/>
        <v>150</v>
      </c>
      <c r="F64" s="4"/>
      <c r="G64" s="4"/>
      <c r="H64" s="4"/>
      <c r="I64" s="4"/>
      <c r="J64" s="4"/>
      <c r="K64" s="4"/>
      <c r="L64" s="16"/>
      <c r="M64" s="16">
        <v>5</v>
      </c>
      <c r="N64" s="1"/>
      <c r="P64" s="47"/>
    </row>
    <row r="65" spans="2:16" x14ac:dyDescent="0.2">
      <c r="B65" s="46" t="s">
        <v>223</v>
      </c>
      <c r="C65" s="1" t="s">
        <v>224</v>
      </c>
      <c r="D65" s="45">
        <v>5</v>
      </c>
      <c r="E65" s="45">
        <f t="shared" si="8"/>
        <v>150</v>
      </c>
      <c r="F65" s="4"/>
      <c r="G65" s="4"/>
      <c r="H65" s="4"/>
      <c r="I65" s="4"/>
      <c r="J65" s="4"/>
      <c r="K65" s="4"/>
      <c r="L65" s="16"/>
      <c r="M65" s="16">
        <v>5</v>
      </c>
      <c r="N65" s="1"/>
      <c r="P65" s="47"/>
    </row>
    <row r="66" spans="2:16" x14ac:dyDescent="0.2">
      <c r="B66" s="46" t="s">
        <v>225</v>
      </c>
      <c r="C66" s="1" t="s">
        <v>227</v>
      </c>
      <c r="D66" s="45">
        <v>5</v>
      </c>
      <c r="E66" s="45">
        <f t="shared" si="8"/>
        <v>150</v>
      </c>
      <c r="F66" s="4"/>
      <c r="G66" s="4"/>
      <c r="H66" s="4"/>
      <c r="I66" s="4"/>
      <c r="J66" s="4"/>
      <c r="K66" s="4"/>
      <c r="L66" s="16"/>
      <c r="M66" s="16">
        <v>5</v>
      </c>
      <c r="N66" s="1"/>
      <c r="P66" s="47"/>
    </row>
    <row r="67" spans="2:16" x14ac:dyDescent="0.2">
      <c r="B67" s="46" t="s">
        <v>226</v>
      </c>
      <c r="C67" s="1" t="s">
        <v>228</v>
      </c>
      <c r="D67" s="45">
        <v>5</v>
      </c>
      <c r="E67" s="45">
        <f t="shared" si="8"/>
        <v>150</v>
      </c>
      <c r="F67" s="4"/>
      <c r="G67" s="4"/>
      <c r="H67" s="4"/>
      <c r="I67" s="4"/>
      <c r="J67" s="4"/>
      <c r="K67" s="4"/>
      <c r="L67" s="16"/>
      <c r="M67" s="16">
        <v>5</v>
      </c>
      <c r="N67" s="1"/>
      <c r="P67" s="47"/>
    </row>
    <row r="68" spans="2:16" x14ac:dyDescent="0.2">
      <c r="B68" s="46" t="s">
        <v>229</v>
      </c>
      <c r="C68" s="1" t="s">
        <v>230</v>
      </c>
      <c r="D68" s="45">
        <v>5</v>
      </c>
      <c r="E68" s="45">
        <f t="shared" si="8"/>
        <v>150</v>
      </c>
      <c r="F68" s="4"/>
      <c r="G68" s="4"/>
      <c r="H68" s="4"/>
      <c r="I68" s="4"/>
      <c r="J68" s="4"/>
      <c r="K68" s="4"/>
      <c r="L68" s="16"/>
      <c r="M68" s="16">
        <v>5</v>
      </c>
      <c r="N68" s="1"/>
      <c r="P68" s="47"/>
    </row>
    <row r="69" spans="2:16" x14ac:dyDescent="0.2">
      <c r="B69" s="37"/>
      <c r="C69" s="9" t="s">
        <v>35</v>
      </c>
      <c r="D69" s="11">
        <f>D52+D37</f>
        <v>149</v>
      </c>
      <c r="E69" s="11">
        <f t="shared" ref="E69:N69" si="10">SUM(E38:E52)</f>
        <v>4470</v>
      </c>
      <c r="F69" s="11">
        <f t="shared" si="10"/>
        <v>10</v>
      </c>
      <c r="G69" s="11">
        <f t="shared" si="10"/>
        <v>5</v>
      </c>
      <c r="H69" s="11">
        <f t="shared" si="10"/>
        <v>14</v>
      </c>
      <c r="I69" s="11">
        <f t="shared" si="10"/>
        <v>20</v>
      </c>
      <c r="J69" s="11">
        <f t="shared" si="10"/>
        <v>30</v>
      </c>
      <c r="K69" s="11">
        <f t="shared" si="10"/>
        <v>25</v>
      </c>
      <c r="L69" s="18">
        <f t="shared" si="10"/>
        <v>20</v>
      </c>
      <c r="M69" s="18">
        <f t="shared" si="10"/>
        <v>25</v>
      </c>
      <c r="N69" s="9">
        <f t="shared" si="10"/>
        <v>0</v>
      </c>
      <c r="P69" s="60"/>
    </row>
    <row r="70" spans="2:16" x14ac:dyDescent="0.2">
      <c r="B70" s="4" t="s">
        <v>59</v>
      </c>
      <c r="C70" s="1" t="s">
        <v>61</v>
      </c>
      <c r="D70" s="4"/>
      <c r="E70" s="4">
        <v>408</v>
      </c>
      <c r="F70" s="4">
        <v>4</v>
      </c>
      <c r="G70" s="4">
        <v>4</v>
      </c>
      <c r="H70" s="4">
        <v>4</v>
      </c>
      <c r="I70" s="4">
        <v>4</v>
      </c>
      <c r="J70" s="4"/>
      <c r="K70" s="4"/>
      <c r="L70" s="16"/>
      <c r="M70" s="16"/>
      <c r="N70" s="1"/>
      <c r="P70" s="47"/>
    </row>
    <row r="71" spans="2:16" x14ac:dyDescent="0.2">
      <c r="B71" s="5" t="s">
        <v>60</v>
      </c>
      <c r="C71" s="23" t="s">
        <v>62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P71" s="47"/>
    </row>
    <row r="72" spans="2:16" ht="18" customHeight="1" x14ac:dyDescent="0.2">
      <c r="B72" s="4"/>
      <c r="C72" s="4" t="s">
        <v>63</v>
      </c>
      <c r="D72" s="4"/>
      <c r="E72" s="4"/>
      <c r="F72" s="4"/>
      <c r="G72" s="4"/>
      <c r="H72" s="4"/>
      <c r="I72" s="4"/>
      <c r="J72" s="4"/>
      <c r="K72" s="4"/>
      <c r="L72" s="16"/>
      <c r="M72" s="16"/>
      <c r="N72" s="4"/>
    </row>
    <row r="73" spans="2:16" ht="14.25" customHeight="1" x14ac:dyDescent="0.2">
      <c r="B73" s="12" t="s">
        <v>73</v>
      </c>
      <c r="C73" s="1" t="s">
        <v>178</v>
      </c>
      <c r="D73" s="4">
        <v>2</v>
      </c>
      <c r="E73" s="4">
        <f>D73*30</f>
        <v>60</v>
      </c>
      <c r="F73" s="4"/>
      <c r="G73" s="4"/>
      <c r="H73" s="4"/>
      <c r="I73" s="4">
        <v>2</v>
      </c>
      <c r="J73" s="4"/>
      <c r="K73" s="4"/>
      <c r="L73" s="16"/>
      <c r="M73" s="16"/>
      <c r="N73" s="4"/>
    </row>
    <row r="74" spans="2:16" x14ac:dyDescent="0.2">
      <c r="B74" s="12" t="s">
        <v>89</v>
      </c>
      <c r="C74" s="1" t="s">
        <v>134</v>
      </c>
      <c r="D74" s="4">
        <v>5</v>
      </c>
      <c r="E74" s="4">
        <f>D74*30</f>
        <v>150</v>
      </c>
      <c r="F74" s="4"/>
      <c r="G74" s="4"/>
      <c r="H74" s="4"/>
      <c r="I74" s="4"/>
      <c r="J74" s="4"/>
      <c r="K74" s="4">
        <v>5</v>
      </c>
      <c r="L74" s="16"/>
      <c r="M74" s="16"/>
      <c r="N74" s="1"/>
    </row>
    <row r="75" spans="2:16" x14ac:dyDescent="0.2">
      <c r="B75" s="12" t="s">
        <v>90</v>
      </c>
      <c r="C75" s="1" t="s">
        <v>74</v>
      </c>
      <c r="D75" s="4">
        <v>5</v>
      </c>
      <c r="E75" s="4">
        <f>D75*30</f>
        <v>150</v>
      </c>
      <c r="F75" s="4"/>
      <c r="G75" s="4"/>
      <c r="H75" s="4"/>
      <c r="I75" s="4"/>
      <c r="J75" s="4"/>
      <c r="K75" s="4"/>
      <c r="L75" s="16">
        <v>5</v>
      </c>
      <c r="M75" s="16"/>
      <c r="N75" s="1"/>
    </row>
    <row r="76" spans="2:16" x14ac:dyDescent="0.2">
      <c r="B76" s="4"/>
      <c r="C76" s="9" t="s">
        <v>35</v>
      </c>
      <c r="D76" s="11">
        <f>SUM(D72:D75)</f>
        <v>12</v>
      </c>
      <c r="E76" s="11">
        <f t="shared" ref="E76:M76" si="11">SUM(E72:E75)</f>
        <v>360</v>
      </c>
      <c r="F76" s="11">
        <f t="shared" si="11"/>
        <v>0</v>
      </c>
      <c r="G76" s="11">
        <f t="shared" si="11"/>
        <v>0</v>
      </c>
      <c r="H76" s="11">
        <f t="shared" si="11"/>
        <v>0</v>
      </c>
      <c r="I76" s="11">
        <f t="shared" si="11"/>
        <v>2</v>
      </c>
      <c r="J76" s="11">
        <f t="shared" si="11"/>
        <v>0</v>
      </c>
      <c r="K76" s="11">
        <f t="shared" si="11"/>
        <v>5</v>
      </c>
      <c r="L76" s="11">
        <f t="shared" si="11"/>
        <v>5</v>
      </c>
      <c r="M76" s="11">
        <f t="shared" si="11"/>
        <v>0</v>
      </c>
      <c r="N76" s="1"/>
    </row>
    <row r="77" spans="2:16" x14ac:dyDescent="0.2">
      <c r="B77" s="121" t="s">
        <v>65</v>
      </c>
      <c r="C77" s="122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6" ht="15" x14ac:dyDescent="0.2">
      <c r="B78" s="5" t="s">
        <v>64</v>
      </c>
      <c r="C78" s="1" t="s">
        <v>139</v>
      </c>
      <c r="D78" s="5">
        <v>10</v>
      </c>
      <c r="E78" s="5">
        <v>300</v>
      </c>
      <c r="F78" s="4"/>
      <c r="G78" s="4"/>
      <c r="H78" s="4"/>
      <c r="I78" s="4"/>
      <c r="J78" s="4"/>
      <c r="K78" s="4"/>
      <c r="L78" s="27">
        <v>5</v>
      </c>
      <c r="M78" s="27">
        <v>5</v>
      </c>
      <c r="N78" s="1"/>
    </row>
    <row r="79" spans="2:16" x14ac:dyDescent="0.2">
      <c r="B79" s="4"/>
      <c r="C79" s="1"/>
      <c r="D79" s="4"/>
      <c r="E79" s="4"/>
      <c r="F79" s="4"/>
      <c r="G79" s="4"/>
      <c r="H79" s="4"/>
      <c r="I79" s="4"/>
      <c r="J79" s="4"/>
      <c r="K79" s="4"/>
      <c r="L79" s="16"/>
      <c r="M79" s="16"/>
      <c r="N79" s="1"/>
    </row>
    <row r="80" spans="2:16" x14ac:dyDescent="0.2">
      <c r="B80" s="4"/>
      <c r="C80" s="1" t="s">
        <v>66</v>
      </c>
      <c r="D80" s="4"/>
      <c r="E80" s="4"/>
      <c r="F80" s="4">
        <v>8</v>
      </c>
      <c r="G80" s="4">
        <v>8</v>
      </c>
      <c r="H80" s="4">
        <v>8</v>
      </c>
      <c r="I80" s="4">
        <v>8</v>
      </c>
      <c r="J80" s="4">
        <v>8</v>
      </c>
      <c r="K80" s="4">
        <v>6</v>
      </c>
      <c r="L80" s="16">
        <v>8</v>
      </c>
      <c r="M80" s="16">
        <v>6</v>
      </c>
      <c r="N80" s="1"/>
    </row>
    <row r="81" spans="2:14" x14ac:dyDescent="0.2">
      <c r="B81" s="4"/>
      <c r="C81" s="1" t="s">
        <v>67</v>
      </c>
      <c r="D81" s="4"/>
      <c r="E81" s="4"/>
      <c r="F81" s="4"/>
      <c r="G81" s="4" t="s">
        <v>83</v>
      </c>
      <c r="H81" s="4"/>
      <c r="I81" s="4" t="s">
        <v>83</v>
      </c>
      <c r="J81" s="4"/>
      <c r="K81" s="4" t="s">
        <v>83</v>
      </c>
      <c r="L81" s="4" t="s">
        <v>83</v>
      </c>
      <c r="M81" s="16"/>
      <c r="N81" s="1" t="s">
        <v>72</v>
      </c>
    </row>
    <row r="82" spans="2:14" x14ac:dyDescent="0.2">
      <c r="B82" s="4"/>
      <c r="C82" s="8" t="s">
        <v>68</v>
      </c>
      <c r="D82" s="55">
        <f>D78+D76+D69+D35+D25</f>
        <v>240</v>
      </c>
      <c r="E82" s="55">
        <f t="shared" ref="E82:M82" si="12">E78+E76+E69+E35+E25</f>
        <v>7200</v>
      </c>
      <c r="F82" s="55">
        <f t="shared" si="12"/>
        <v>30</v>
      </c>
      <c r="G82" s="55">
        <f t="shared" si="12"/>
        <v>30</v>
      </c>
      <c r="H82" s="55">
        <f t="shared" si="12"/>
        <v>30</v>
      </c>
      <c r="I82" s="55">
        <f t="shared" si="12"/>
        <v>30</v>
      </c>
      <c r="J82" s="55">
        <f t="shared" si="12"/>
        <v>30</v>
      </c>
      <c r="K82" s="55">
        <f t="shared" si="12"/>
        <v>30</v>
      </c>
      <c r="L82" s="55">
        <f t="shared" si="12"/>
        <v>30</v>
      </c>
      <c r="M82" s="55">
        <f t="shared" si="12"/>
        <v>30</v>
      </c>
      <c r="N82" s="1"/>
    </row>
    <row r="85" spans="2:14" x14ac:dyDescent="0.2">
      <c r="C85" s="2" t="s">
        <v>69</v>
      </c>
    </row>
    <row r="87" spans="2:14" x14ac:dyDescent="0.2">
      <c r="C87" t="s">
        <v>179</v>
      </c>
    </row>
    <row r="88" spans="2:14" x14ac:dyDescent="0.2">
      <c r="C88" t="s">
        <v>180</v>
      </c>
    </row>
    <row r="89" spans="2:14" x14ac:dyDescent="0.2">
      <c r="C89" t="s">
        <v>138</v>
      </c>
    </row>
    <row r="90" spans="2:14" x14ac:dyDescent="0.2">
      <c r="C90" t="s">
        <v>71</v>
      </c>
      <c r="D90" s="42" t="s">
        <v>70</v>
      </c>
    </row>
    <row r="91" spans="2:14" x14ac:dyDescent="0.2">
      <c r="C91" t="s">
        <v>181</v>
      </c>
    </row>
    <row r="100" spans="3:3" x14ac:dyDescent="0.2">
      <c r="C100" s="47"/>
    </row>
    <row r="101" spans="3:3" x14ac:dyDescent="0.2">
      <c r="C101" s="47"/>
    </row>
    <row r="102" spans="3:3" x14ac:dyDescent="0.2">
      <c r="C102" s="47"/>
    </row>
    <row r="103" spans="3:3" x14ac:dyDescent="0.2">
      <c r="C103" s="47"/>
    </row>
  </sheetData>
  <mergeCells count="20">
    <mergeCell ref="B26:N26"/>
    <mergeCell ref="B36:N36"/>
    <mergeCell ref="B77:C77"/>
    <mergeCell ref="D6:N6"/>
    <mergeCell ref="J11:K11"/>
    <mergeCell ref="L11:M11"/>
    <mergeCell ref="N11:N13"/>
    <mergeCell ref="D12:D13"/>
    <mergeCell ref="E12:E13"/>
    <mergeCell ref="B15:N15"/>
    <mergeCell ref="B1:N1"/>
    <mergeCell ref="B3:C3"/>
    <mergeCell ref="B8:N8"/>
    <mergeCell ref="B10:B13"/>
    <mergeCell ref="C10:C13"/>
    <mergeCell ref="D10:E10"/>
    <mergeCell ref="F10:M10"/>
    <mergeCell ref="D11:E11"/>
    <mergeCell ref="F11:G11"/>
    <mergeCell ref="H11:I1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opLeftCell="A41" workbookViewId="0">
      <selection activeCell="G37" sqref="G37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F6" s="136" t="s">
        <v>199</v>
      </c>
      <c r="G6" s="136"/>
      <c r="H6" s="136"/>
      <c r="I6" s="136"/>
      <c r="J6" s="136"/>
      <c r="K6" s="136"/>
      <c r="L6" s="136"/>
      <c r="M6" s="136"/>
      <c r="N6" s="136"/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15" t="s">
        <v>16</v>
      </c>
      <c r="M12" s="25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19</v>
      </c>
      <c r="L13" s="13" t="s">
        <v>19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v>24</v>
      </c>
      <c r="E16" s="4">
        <f>D16*30</f>
        <v>720</v>
      </c>
      <c r="F16" s="5"/>
      <c r="G16" s="5"/>
      <c r="H16" s="5"/>
      <c r="I16" s="5"/>
      <c r="J16" s="5"/>
      <c r="K16" s="5"/>
      <c r="L16" s="14"/>
      <c r="M16" s="14"/>
      <c r="N16" s="5"/>
    </row>
    <row r="17" spans="2:14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30" t="s">
        <v>83</v>
      </c>
      <c r="G17" s="30" t="s">
        <v>83</v>
      </c>
      <c r="H17" s="30" t="s">
        <v>83</v>
      </c>
      <c r="I17" s="30" t="s">
        <v>83</v>
      </c>
      <c r="J17" s="4"/>
      <c r="K17" s="4"/>
      <c r="L17" s="16"/>
      <c r="M17" s="16"/>
      <c r="N17" s="1"/>
    </row>
    <row r="18" spans="2:14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30" t="s">
        <v>83</v>
      </c>
      <c r="G18" s="30" t="s">
        <v>83</v>
      </c>
      <c r="H18" s="30" t="s">
        <v>83</v>
      </c>
      <c r="I18" s="30" t="s">
        <v>83</v>
      </c>
      <c r="J18" s="4"/>
      <c r="K18" s="4"/>
      <c r="L18" s="16"/>
      <c r="M18" s="16"/>
      <c r="N18" s="1"/>
    </row>
    <row r="19" spans="2:14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4" si="0">D19*30</f>
        <v>120</v>
      </c>
      <c r="F19" s="30"/>
      <c r="G19" s="30"/>
      <c r="H19" s="30"/>
      <c r="I19" s="30" t="s">
        <v>83</v>
      </c>
      <c r="J19" s="4"/>
      <c r="K19" s="4"/>
      <c r="L19" s="16"/>
      <c r="M19" s="16"/>
      <c r="N19" s="1"/>
    </row>
    <row r="20" spans="2:14" ht="12.75" customHeight="1" x14ac:dyDescent="0.2">
      <c r="B20" s="4" t="s">
        <v>27</v>
      </c>
      <c r="C20" s="1" t="s">
        <v>34</v>
      </c>
      <c r="D20" s="19">
        <v>4</v>
      </c>
      <c r="E20" s="4">
        <f t="shared" si="0"/>
        <v>120</v>
      </c>
      <c r="F20" s="30"/>
      <c r="G20" s="30"/>
      <c r="H20" s="30" t="s">
        <v>83</v>
      </c>
      <c r="I20" s="30"/>
      <c r="J20" s="4"/>
      <c r="K20" s="4"/>
      <c r="L20" s="16"/>
      <c r="M20" s="16"/>
      <c r="N20" s="1"/>
    </row>
    <row r="21" spans="2:14" ht="12.75" customHeight="1" x14ac:dyDescent="0.2">
      <c r="B21" s="5" t="s">
        <v>28</v>
      </c>
      <c r="C21" s="8" t="s">
        <v>82</v>
      </c>
      <c r="D21" s="5">
        <v>12</v>
      </c>
      <c r="E21" s="4">
        <f t="shared" si="0"/>
        <v>360</v>
      </c>
      <c r="F21" s="30"/>
      <c r="G21" s="30" t="s">
        <v>72</v>
      </c>
      <c r="H21" s="30"/>
      <c r="I21" s="30"/>
      <c r="J21" s="4"/>
      <c r="K21" s="4"/>
      <c r="L21" s="16"/>
      <c r="M21" s="16"/>
      <c r="N21" s="1"/>
    </row>
    <row r="22" spans="2:14" ht="12.75" customHeight="1" x14ac:dyDescent="0.2">
      <c r="B22" s="6" t="s">
        <v>29</v>
      </c>
      <c r="C22" s="1" t="s">
        <v>84</v>
      </c>
      <c r="D22" s="19">
        <v>4</v>
      </c>
      <c r="E22" s="4">
        <f t="shared" si="0"/>
        <v>120</v>
      </c>
      <c r="F22" s="30" t="s">
        <v>83</v>
      </c>
      <c r="G22" s="30"/>
      <c r="H22" s="30"/>
      <c r="I22" s="30"/>
      <c r="J22" s="4"/>
      <c r="K22" s="4"/>
      <c r="L22" s="16"/>
      <c r="M22" s="16"/>
      <c r="N22" s="1"/>
    </row>
    <row r="23" spans="2:14" ht="12.75" customHeight="1" x14ac:dyDescent="0.2">
      <c r="B23" s="4" t="s">
        <v>87</v>
      </c>
      <c r="C23" s="1" t="s">
        <v>85</v>
      </c>
      <c r="D23" s="4">
        <v>4</v>
      </c>
      <c r="E23" s="4">
        <f t="shared" si="0"/>
        <v>120</v>
      </c>
      <c r="F23" s="30"/>
      <c r="G23" s="30"/>
      <c r="H23" s="30"/>
      <c r="I23" s="30"/>
      <c r="J23" s="4"/>
      <c r="K23" s="4"/>
      <c r="L23" s="16"/>
      <c r="M23" s="16"/>
      <c r="N23" s="1"/>
    </row>
    <row r="24" spans="2:14" ht="12.75" customHeight="1" x14ac:dyDescent="0.2">
      <c r="B24" s="4" t="s">
        <v>88</v>
      </c>
      <c r="C24" s="1" t="s">
        <v>86</v>
      </c>
      <c r="D24" s="4">
        <v>4</v>
      </c>
      <c r="E24" s="4">
        <f t="shared" si="0"/>
        <v>120</v>
      </c>
      <c r="F24" s="30"/>
      <c r="G24" s="30"/>
      <c r="H24" s="30" t="s">
        <v>83</v>
      </c>
      <c r="I24" s="30"/>
      <c r="J24" s="4"/>
      <c r="K24" s="4"/>
      <c r="L24" s="16" t="s">
        <v>83</v>
      </c>
      <c r="M24" s="16"/>
      <c r="N24" s="1"/>
    </row>
    <row r="25" spans="2:14" s="10" customFormat="1" x14ac:dyDescent="0.2">
      <c r="B25" s="11"/>
      <c r="C25" s="9" t="s">
        <v>35</v>
      </c>
      <c r="D25" s="11">
        <f>D16+D21</f>
        <v>36</v>
      </c>
      <c r="E25" s="11">
        <f>SUM(E17:E21)</f>
        <v>1080</v>
      </c>
      <c r="F25" s="11">
        <f t="shared" ref="F25:N25" si="1">SUM(F17:F24)</f>
        <v>0</v>
      </c>
      <c r="G25" s="11">
        <f t="shared" si="1"/>
        <v>0</v>
      </c>
      <c r="H25" s="11">
        <f t="shared" si="1"/>
        <v>0</v>
      </c>
      <c r="I25" s="11">
        <f t="shared" si="1"/>
        <v>0</v>
      </c>
      <c r="J25" s="11">
        <f t="shared" si="1"/>
        <v>0</v>
      </c>
      <c r="K25" s="11">
        <f t="shared" si="1"/>
        <v>0</v>
      </c>
      <c r="L25" s="11">
        <f t="shared" si="1"/>
        <v>0</v>
      </c>
      <c r="M25" s="11">
        <f t="shared" si="1"/>
        <v>0</v>
      </c>
      <c r="N25" s="11">
        <f t="shared" si="1"/>
        <v>0</v>
      </c>
    </row>
    <row r="26" spans="2:14" x14ac:dyDescent="0.2">
      <c r="B26" s="121" t="s">
        <v>37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 x14ac:dyDescent="0.2">
      <c r="B27" s="4" t="s">
        <v>38</v>
      </c>
      <c r="C27" s="8" t="s">
        <v>30</v>
      </c>
      <c r="D27" s="29">
        <f>SUM(D28:D30)</f>
        <v>30</v>
      </c>
      <c r="E27" s="5">
        <f>D27*30</f>
        <v>900</v>
      </c>
      <c r="F27" s="4"/>
      <c r="G27" s="4"/>
      <c r="H27" s="4"/>
      <c r="I27" s="4"/>
      <c r="J27" s="4"/>
      <c r="K27" s="4"/>
      <c r="L27" s="16"/>
      <c r="M27" s="16"/>
      <c r="N27" s="1"/>
    </row>
    <row r="28" spans="2:14" x14ac:dyDescent="0.2">
      <c r="B28" s="4" t="s">
        <v>39</v>
      </c>
      <c r="C28" s="1" t="s">
        <v>43</v>
      </c>
      <c r="D28" s="4">
        <v>16</v>
      </c>
      <c r="E28" s="4">
        <f t="shared" ref="E28:E38" si="2">D28*30</f>
        <v>480</v>
      </c>
      <c r="F28" s="4" t="s">
        <v>83</v>
      </c>
      <c r="G28" s="4" t="s">
        <v>83</v>
      </c>
      <c r="H28" s="4" t="s">
        <v>83</v>
      </c>
      <c r="I28" s="4" t="s">
        <v>83</v>
      </c>
      <c r="J28" s="4"/>
      <c r="K28" s="4"/>
      <c r="L28" s="16"/>
      <c r="M28" s="16"/>
      <c r="N28" s="1"/>
    </row>
    <row r="29" spans="2:14" x14ac:dyDescent="0.2">
      <c r="B29" s="4" t="s">
        <v>40</v>
      </c>
      <c r="C29" s="1" t="s">
        <v>44</v>
      </c>
      <c r="D29" s="4">
        <v>6</v>
      </c>
      <c r="E29" s="4">
        <f t="shared" si="2"/>
        <v>180</v>
      </c>
      <c r="F29" s="4" t="s">
        <v>83</v>
      </c>
      <c r="G29" s="4" t="s">
        <v>83</v>
      </c>
      <c r="H29" s="4"/>
      <c r="I29" s="4"/>
      <c r="J29" s="4"/>
      <c r="K29" s="4"/>
      <c r="L29" s="16"/>
      <c r="M29" s="16"/>
      <c r="N29" s="1"/>
    </row>
    <row r="30" spans="2:14" x14ac:dyDescent="0.2">
      <c r="B30" s="4" t="s">
        <v>41</v>
      </c>
      <c r="C30" s="1" t="s">
        <v>92</v>
      </c>
      <c r="D30" s="4">
        <v>8</v>
      </c>
      <c r="E30" s="4">
        <f t="shared" si="2"/>
        <v>240</v>
      </c>
      <c r="F30" s="4" t="s">
        <v>83</v>
      </c>
      <c r="G30" s="4" t="s">
        <v>83</v>
      </c>
      <c r="H30" s="4"/>
      <c r="I30" s="4"/>
      <c r="J30" s="4"/>
      <c r="K30" s="4"/>
      <c r="L30" s="16"/>
      <c r="M30" s="16"/>
      <c r="N30" s="1"/>
    </row>
    <row r="31" spans="2:14" x14ac:dyDescent="0.2">
      <c r="B31" s="4" t="s">
        <v>42</v>
      </c>
      <c r="C31" s="1" t="s">
        <v>170</v>
      </c>
      <c r="D31" s="4">
        <v>9</v>
      </c>
      <c r="E31" s="4">
        <f t="shared" si="2"/>
        <v>270</v>
      </c>
      <c r="F31" s="4" t="s">
        <v>83</v>
      </c>
      <c r="G31" s="4" t="s">
        <v>83</v>
      </c>
      <c r="H31" s="4"/>
      <c r="I31" s="4"/>
      <c r="J31" s="4"/>
      <c r="K31" s="4"/>
      <c r="L31" s="16"/>
      <c r="M31" s="16"/>
      <c r="N31" s="1"/>
    </row>
    <row r="32" spans="2:14" x14ac:dyDescent="0.2">
      <c r="B32" s="5" t="s">
        <v>96</v>
      </c>
      <c r="C32" s="8" t="s">
        <v>82</v>
      </c>
      <c r="D32" s="29">
        <f>SUM(D33:D38)</f>
        <v>24</v>
      </c>
      <c r="E32" s="5">
        <f t="shared" si="2"/>
        <v>720</v>
      </c>
      <c r="F32" s="4"/>
      <c r="G32" s="4"/>
      <c r="H32" s="4"/>
      <c r="I32" s="4"/>
      <c r="J32" s="4"/>
      <c r="K32" s="4"/>
      <c r="L32" s="16"/>
      <c r="M32" s="16"/>
      <c r="N32" s="1"/>
    </row>
    <row r="33" spans="2:14" x14ac:dyDescent="0.2">
      <c r="B33" s="5" t="s">
        <v>97</v>
      </c>
      <c r="C33" s="20" t="s">
        <v>84</v>
      </c>
      <c r="D33" s="29">
        <v>4</v>
      </c>
      <c r="E33" s="4">
        <f t="shared" si="2"/>
        <v>120</v>
      </c>
      <c r="F33" s="4"/>
      <c r="G33" s="4"/>
      <c r="H33" s="4" t="s">
        <v>83</v>
      </c>
      <c r="I33" s="4"/>
      <c r="J33" s="4"/>
      <c r="K33" s="4"/>
      <c r="L33" s="16"/>
      <c r="M33" s="16"/>
      <c r="N33" s="1"/>
    </row>
    <row r="34" spans="2:14" x14ac:dyDescent="0.2">
      <c r="B34" s="5" t="s">
        <v>98</v>
      </c>
      <c r="C34" s="20" t="s">
        <v>85</v>
      </c>
      <c r="D34" s="29">
        <v>4</v>
      </c>
      <c r="E34" s="4">
        <f t="shared" si="2"/>
        <v>120</v>
      </c>
      <c r="F34" s="4"/>
      <c r="G34" s="4"/>
      <c r="H34" s="4"/>
      <c r="I34" s="36"/>
      <c r="J34" s="4"/>
      <c r="K34" s="4"/>
      <c r="L34" s="16"/>
      <c r="M34" s="16" t="s">
        <v>83</v>
      </c>
      <c r="N34" s="1"/>
    </row>
    <row r="35" spans="2:14" x14ac:dyDescent="0.2">
      <c r="B35" s="5" t="s">
        <v>99</v>
      </c>
      <c r="C35" s="20" t="s">
        <v>86</v>
      </c>
      <c r="D35" s="4">
        <v>4</v>
      </c>
      <c r="E35" s="4">
        <f t="shared" si="2"/>
        <v>120</v>
      </c>
      <c r="F35" s="4"/>
      <c r="G35" s="4" t="s">
        <v>83</v>
      </c>
      <c r="H35" s="4"/>
      <c r="I35" s="4"/>
      <c r="J35" s="4"/>
      <c r="K35" s="4"/>
      <c r="L35" s="16"/>
      <c r="M35" s="16"/>
      <c r="N35" s="1"/>
    </row>
    <row r="36" spans="2:14" x14ac:dyDescent="0.2">
      <c r="B36" s="5" t="s">
        <v>100</v>
      </c>
      <c r="C36" s="20" t="s">
        <v>102</v>
      </c>
      <c r="D36" s="4">
        <v>4</v>
      </c>
      <c r="E36" s="4">
        <f t="shared" si="2"/>
        <v>120</v>
      </c>
      <c r="F36" s="4"/>
      <c r="G36" s="4"/>
      <c r="H36" s="4"/>
      <c r="I36" s="4" t="s">
        <v>83</v>
      </c>
      <c r="J36" s="4"/>
      <c r="K36" s="4"/>
      <c r="L36" s="16"/>
      <c r="M36" s="16"/>
      <c r="N36" s="1"/>
    </row>
    <row r="37" spans="2:14" x14ac:dyDescent="0.2">
      <c r="B37" s="5" t="s">
        <v>101</v>
      </c>
      <c r="C37" s="20" t="s">
        <v>103</v>
      </c>
      <c r="D37" s="4">
        <v>4</v>
      </c>
      <c r="E37" s="4">
        <f t="shared" si="2"/>
        <v>120</v>
      </c>
      <c r="F37" s="4"/>
      <c r="G37" s="4"/>
      <c r="H37" s="4"/>
      <c r="I37" s="4"/>
      <c r="J37" s="4"/>
      <c r="K37" s="4"/>
      <c r="L37" s="16" t="s">
        <v>83</v>
      </c>
      <c r="M37" s="16"/>
      <c r="N37" s="1"/>
    </row>
    <row r="38" spans="2:14" x14ac:dyDescent="0.2">
      <c r="B38" s="5" t="s">
        <v>146</v>
      </c>
      <c r="C38" s="20" t="s">
        <v>117</v>
      </c>
      <c r="D38" s="4">
        <v>4</v>
      </c>
      <c r="E38" s="4">
        <f t="shared" si="2"/>
        <v>120</v>
      </c>
      <c r="F38" s="4"/>
      <c r="G38" s="4"/>
      <c r="H38" s="4"/>
      <c r="I38" s="4"/>
      <c r="J38" s="4"/>
      <c r="K38" s="4"/>
      <c r="L38" s="16"/>
      <c r="M38" s="16" t="s">
        <v>83</v>
      </c>
      <c r="N38" s="1"/>
    </row>
    <row r="39" spans="2:14" x14ac:dyDescent="0.2">
      <c r="B39" s="4"/>
      <c r="C39" s="9" t="s">
        <v>35</v>
      </c>
      <c r="D39" s="11">
        <f>D32+D27</f>
        <v>54</v>
      </c>
      <c r="E39" s="11">
        <f>D39*30</f>
        <v>1620</v>
      </c>
      <c r="F39" s="11"/>
      <c r="G39" s="11"/>
      <c r="H39" s="11"/>
      <c r="I39" s="11"/>
      <c r="J39" s="11"/>
      <c r="K39" s="11"/>
      <c r="L39" s="11"/>
      <c r="M39" s="11"/>
      <c r="N39" s="11"/>
    </row>
    <row r="40" spans="2:14" x14ac:dyDescent="0.2">
      <c r="B40" s="121" t="s">
        <v>45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</row>
    <row r="41" spans="2:14" x14ac:dyDescent="0.2">
      <c r="B41" s="5" t="s">
        <v>46</v>
      </c>
      <c r="C41" s="32" t="s">
        <v>30</v>
      </c>
      <c r="D41" s="29">
        <f>SUM(D42:D53)</f>
        <v>82</v>
      </c>
      <c r="E41" s="5">
        <f>D41*30</f>
        <v>2460</v>
      </c>
      <c r="F41" s="4"/>
      <c r="G41" s="4"/>
      <c r="H41" s="4"/>
      <c r="I41" s="4"/>
      <c r="J41" s="4"/>
      <c r="K41" s="4"/>
      <c r="L41" s="16"/>
      <c r="M41" s="16"/>
      <c r="N41" s="1"/>
    </row>
    <row r="42" spans="2:14" x14ac:dyDescent="0.2">
      <c r="B42" s="6" t="s">
        <v>47</v>
      </c>
      <c r="C42" s="33" t="s">
        <v>159</v>
      </c>
      <c r="D42" s="31">
        <v>10</v>
      </c>
      <c r="E42" s="4">
        <f>D42*30</f>
        <v>300</v>
      </c>
      <c r="F42" s="4" t="s">
        <v>83</v>
      </c>
      <c r="G42" s="4" t="s">
        <v>83</v>
      </c>
      <c r="H42" s="4"/>
      <c r="I42" s="4"/>
      <c r="J42" s="4"/>
      <c r="K42" s="4"/>
      <c r="L42" s="16"/>
      <c r="M42" s="16"/>
      <c r="N42" s="1"/>
    </row>
    <row r="43" spans="2:14" x14ac:dyDescent="0.2">
      <c r="B43" s="6" t="s">
        <v>48</v>
      </c>
      <c r="C43" s="33" t="s">
        <v>160</v>
      </c>
      <c r="D43" s="31">
        <v>10</v>
      </c>
      <c r="E43" s="4">
        <f t="shared" ref="E43:E65" si="3">D43*30</f>
        <v>300</v>
      </c>
      <c r="F43" s="4"/>
      <c r="G43" s="4"/>
      <c r="H43" s="4" t="s">
        <v>83</v>
      </c>
      <c r="I43" s="4" t="s">
        <v>83</v>
      </c>
      <c r="J43" s="4"/>
      <c r="K43" s="4"/>
      <c r="L43" s="16"/>
      <c r="M43" s="16"/>
      <c r="N43" s="1"/>
    </row>
    <row r="44" spans="2:14" x14ac:dyDescent="0.2">
      <c r="B44" s="6" t="s">
        <v>49</v>
      </c>
      <c r="C44" s="33" t="s">
        <v>161</v>
      </c>
      <c r="D44" s="31">
        <v>10</v>
      </c>
      <c r="E44" s="4">
        <f t="shared" si="3"/>
        <v>300</v>
      </c>
      <c r="F44" s="4"/>
      <c r="G44" s="4"/>
      <c r="H44" s="4"/>
      <c r="I44" s="4"/>
      <c r="J44" s="4" t="s">
        <v>83</v>
      </c>
      <c r="K44" s="4" t="s">
        <v>83</v>
      </c>
      <c r="L44" s="16"/>
      <c r="M44" s="16"/>
      <c r="N44" s="1"/>
    </row>
    <row r="45" spans="2:14" x14ac:dyDescent="0.2">
      <c r="B45" s="6" t="s">
        <v>50</v>
      </c>
      <c r="C45" s="35" t="s">
        <v>163</v>
      </c>
      <c r="D45" s="31">
        <v>8</v>
      </c>
      <c r="E45" s="4">
        <f t="shared" si="3"/>
        <v>240</v>
      </c>
      <c r="F45" s="4"/>
      <c r="G45" s="4"/>
      <c r="H45" s="4"/>
      <c r="I45" s="4"/>
      <c r="J45" s="4" t="s">
        <v>83</v>
      </c>
      <c r="K45" s="4"/>
      <c r="L45" s="16"/>
      <c r="M45" s="16"/>
      <c r="N45" s="1"/>
    </row>
    <row r="46" spans="2:14" x14ac:dyDescent="0.2">
      <c r="B46" s="6" t="s">
        <v>51</v>
      </c>
      <c r="C46" s="35" t="s">
        <v>162</v>
      </c>
      <c r="D46" s="31">
        <v>10</v>
      </c>
      <c r="E46" s="4">
        <f t="shared" si="3"/>
        <v>300</v>
      </c>
      <c r="F46" s="4"/>
      <c r="G46" s="4"/>
      <c r="H46" s="4"/>
      <c r="I46" s="4"/>
      <c r="J46" s="4" t="s">
        <v>83</v>
      </c>
      <c r="K46" s="4" t="s">
        <v>83</v>
      </c>
      <c r="L46" s="16"/>
      <c r="M46" s="16"/>
      <c r="N46" s="1"/>
    </row>
    <row r="47" spans="2:14" x14ac:dyDescent="0.2">
      <c r="B47" s="6" t="s">
        <v>52</v>
      </c>
      <c r="C47" s="35" t="s">
        <v>165</v>
      </c>
      <c r="D47" s="31">
        <v>4</v>
      </c>
      <c r="E47" s="4">
        <f t="shared" si="3"/>
        <v>120</v>
      </c>
      <c r="F47" s="4"/>
      <c r="G47" s="4"/>
      <c r="H47" s="4"/>
      <c r="I47" s="4"/>
      <c r="J47" s="4" t="s">
        <v>83</v>
      </c>
      <c r="K47" s="4"/>
      <c r="L47" s="16"/>
      <c r="M47" s="16"/>
      <c r="N47" s="1"/>
    </row>
    <row r="48" spans="2:14" x14ac:dyDescent="0.2">
      <c r="B48" s="6" t="s">
        <v>53</v>
      </c>
      <c r="C48" s="33" t="s">
        <v>164</v>
      </c>
      <c r="D48" s="31">
        <v>8</v>
      </c>
      <c r="E48" s="4">
        <f t="shared" si="3"/>
        <v>240</v>
      </c>
      <c r="F48" s="4"/>
      <c r="G48" s="4"/>
      <c r="H48" s="4"/>
      <c r="I48" s="4"/>
      <c r="J48" s="4" t="s">
        <v>83</v>
      </c>
      <c r="K48" s="4" t="s">
        <v>83</v>
      </c>
      <c r="L48" s="16"/>
      <c r="M48" s="16"/>
      <c r="N48" s="1"/>
    </row>
    <row r="49" spans="2:14" x14ac:dyDescent="0.2">
      <c r="B49" s="6" t="s">
        <v>54</v>
      </c>
      <c r="C49" s="33" t="s">
        <v>166</v>
      </c>
      <c r="D49" s="31">
        <v>6</v>
      </c>
      <c r="E49" s="4">
        <f t="shared" si="3"/>
        <v>180</v>
      </c>
      <c r="F49" s="4"/>
      <c r="G49" s="4"/>
      <c r="H49" s="4" t="s">
        <v>83</v>
      </c>
      <c r="I49" s="4"/>
      <c r="J49" s="4"/>
      <c r="K49" s="4"/>
      <c r="L49" s="16"/>
      <c r="M49" s="16"/>
      <c r="N49" s="1"/>
    </row>
    <row r="50" spans="2:14" x14ac:dyDescent="0.2">
      <c r="B50" s="6" t="s">
        <v>55</v>
      </c>
      <c r="C50" s="33" t="s">
        <v>167</v>
      </c>
      <c r="D50" s="31">
        <v>4</v>
      </c>
      <c r="E50" s="4">
        <f t="shared" si="3"/>
        <v>120</v>
      </c>
      <c r="F50" s="4"/>
      <c r="G50" s="4"/>
      <c r="H50" s="4"/>
      <c r="I50" s="4"/>
      <c r="J50" s="4"/>
      <c r="K50" s="4" t="s">
        <v>83</v>
      </c>
      <c r="L50" s="16"/>
      <c r="M50" s="16"/>
      <c r="N50" s="1"/>
    </row>
    <row r="51" spans="2:14" x14ac:dyDescent="0.2">
      <c r="B51" s="6" t="s">
        <v>56</v>
      </c>
      <c r="C51" s="33" t="s">
        <v>169</v>
      </c>
      <c r="D51" s="31">
        <v>4</v>
      </c>
      <c r="E51" s="4">
        <f t="shared" si="3"/>
        <v>120</v>
      </c>
      <c r="F51" s="4"/>
      <c r="G51" s="4"/>
      <c r="H51" s="4"/>
      <c r="I51" s="4"/>
      <c r="J51" s="4"/>
      <c r="K51" s="4"/>
      <c r="L51" s="16"/>
      <c r="M51" s="16"/>
      <c r="N51" s="1"/>
    </row>
    <row r="52" spans="2:14" x14ac:dyDescent="0.2">
      <c r="B52" s="6" t="s">
        <v>57</v>
      </c>
      <c r="C52" s="33" t="s">
        <v>168</v>
      </c>
      <c r="D52" s="31">
        <v>4</v>
      </c>
      <c r="E52" s="4">
        <f t="shared" si="3"/>
        <v>120</v>
      </c>
      <c r="F52" s="4"/>
      <c r="G52" s="4"/>
      <c r="H52" s="4"/>
      <c r="I52" s="4"/>
      <c r="J52" s="4"/>
      <c r="K52" s="4" t="s">
        <v>83</v>
      </c>
      <c r="L52" s="16"/>
      <c r="M52" s="16" t="s">
        <v>83</v>
      </c>
      <c r="N52" s="1"/>
    </row>
    <row r="53" spans="2:14" x14ac:dyDescent="0.2">
      <c r="B53" s="6" t="s">
        <v>58</v>
      </c>
      <c r="C53" s="33" t="s">
        <v>113</v>
      </c>
      <c r="D53" s="31">
        <v>4</v>
      </c>
      <c r="E53" s="4">
        <f t="shared" si="3"/>
        <v>120</v>
      </c>
      <c r="F53" s="4"/>
      <c r="G53" s="4"/>
      <c r="H53" s="4"/>
      <c r="I53" s="4"/>
      <c r="J53" s="4"/>
      <c r="K53" s="4"/>
      <c r="L53" s="16" t="s">
        <v>83</v>
      </c>
      <c r="M53" s="16"/>
      <c r="N53" s="1"/>
    </row>
    <row r="54" spans="2:14" x14ac:dyDescent="0.2">
      <c r="B54" s="5" t="s">
        <v>58</v>
      </c>
      <c r="C54" s="8" t="s">
        <v>82</v>
      </c>
      <c r="D54" s="29">
        <f>SUM(D55:D65)</f>
        <v>46</v>
      </c>
      <c r="E54" s="5">
        <f t="shared" si="3"/>
        <v>1380</v>
      </c>
      <c r="F54" s="4"/>
      <c r="G54" s="4"/>
      <c r="H54" s="4"/>
      <c r="I54" s="4"/>
      <c r="J54" s="4"/>
      <c r="K54" s="4"/>
      <c r="L54" s="16"/>
      <c r="M54" s="16"/>
      <c r="N54" s="1"/>
    </row>
    <row r="55" spans="2:14" x14ac:dyDescent="0.2">
      <c r="B55" s="5" t="s">
        <v>122</v>
      </c>
      <c r="C55" s="20" t="s">
        <v>84</v>
      </c>
      <c r="D55" s="29">
        <v>4</v>
      </c>
      <c r="E55" s="5">
        <f t="shared" si="3"/>
        <v>120</v>
      </c>
      <c r="F55" s="4"/>
      <c r="G55" s="4"/>
      <c r="H55" s="4"/>
      <c r="I55" s="4" t="s">
        <v>83</v>
      </c>
      <c r="J55" s="4"/>
      <c r="K55" s="4"/>
      <c r="L55" s="16"/>
      <c r="M55" s="16"/>
      <c r="N55" s="1"/>
    </row>
    <row r="56" spans="2:14" x14ac:dyDescent="0.2">
      <c r="B56" s="5" t="s">
        <v>123</v>
      </c>
      <c r="C56" s="20" t="s">
        <v>85</v>
      </c>
      <c r="D56" s="29">
        <v>5</v>
      </c>
      <c r="E56" s="5">
        <f t="shared" si="3"/>
        <v>150</v>
      </c>
      <c r="F56" s="4"/>
      <c r="G56" s="4"/>
      <c r="H56" s="4"/>
      <c r="I56" s="4" t="s">
        <v>83</v>
      </c>
      <c r="J56" s="4"/>
      <c r="K56" s="4"/>
      <c r="L56" s="16"/>
      <c r="M56" s="16"/>
      <c r="N56" s="1"/>
    </row>
    <row r="57" spans="2:14" x14ac:dyDescent="0.2">
      <c r="B57" s="5" t="s">
        <v>124</v>
      </c>
      <c r="C57" s="20" t="s">
        <v>86</v>
      </c>
      <c r="D57" s="29">
        <v>5</v>
      </c>
      <c r="E57" s="5">
        <f t="shared" si="3"/>
        <v>150</v>
      </c>
      <c r="F57" s="4"/>
      <c r="G57" s="4"/>
      <c r="H57" s="4"/>
      <c r="I57" s="4"/>
      <c r="J57" s="4" t="s">
        <v>83</v>
      </c>
      <c r="K57" s="4"/>
      <c r="L57" s="16"/>
      <c r="M57" s="16"/>
      <c r="N57" s="1"/>
    </row>
    <row r="58" spans="2:14" x14ac:dyDescent="0.2">
      <c r="B58" s="5" t="s">
        <v>125</v>
      </c>
      <c r="C58" s="20" t="s">
        <v>102</v>
      </c>
      <c r="D58" s="29">
        <v>4</v>
      </c>
      <c r="E58" s="5">
        <f t="shared" si="3"/>
        <v>120</v>
      </c>
      <c r="F58" s="4"/>
      <c r="G58" s="4"/>
      <c r="H58" s="4"/>
      <c r="I58" s="4"/>
      <c r="J58" s="4" t="s">
        <v>83</v>
      </c>
      <c r="K58" s="4"/>
      <c r="L58" s="16"/>
      <c r="M58" s="16"/>
      <c r="N58" s="1"/>
    </row>
    <row r="59" spans="2:14" x14ac:dyDescent="0.2">
      <c r="B59" s="5" t="s">
        <v>126</v>
      </c>
      <c r="C59" s="20" t="s">
        <v>103</v>
      </c>
      <c r="D59" s="29">
        <v>4</v>
      </c>
      <c r="E59" s="5">
        <f t="shared" si="3"/>
        <v>120</v>
      </c>
      <c r="F59" s="4"/>
      <c r="G59" s="4"/>
      <c r="H59" s="4"/>
      <c r="I59" s="4"/>
      <c r="J59" s="4" t="s">
        <v>83</v>
      </c>
      <c r="K59" s="4"/>
      <c r="L59" s="16"/>
      <c r="M59" s="16"/>
      <c r="N59" s="1"/>
    </row>
    <row r="60" spans="2:14" x14ac:dyDescent="0.2">
      <c r="B60" s="5" t="s">
        <v>127</v>
      </c>
      <c r="C60" s="20" t="s">
        <v>117</v>
      </c>
      <c r="D60" s="29">
        <v>4</v>
      </c>
      <c r="E60" s="5">
        <f t="shared" si="3"/>
        <v>120</v>
      </c>
      <c r="F60" s="4"/>
      <c r="G60" s="4"/>
      <c r="H60" s="4"/>
      <c r="I60" s="4"/>
      <c r="J60" s="4"/>
      <c r="K60" s="4" t="s">
        <v>83</v>
      </c>
      <c r="L60" s="16"/>
      <c r="M60" s="16"/>
      <c r="N60" s="1"/>
    </row>
    <row r="61" spans="2:14" x14ac:dyDescent="0.2">
      <c r="B61" s="5" t="s">
        <v>128</v>
      </c>
      <c r="C61" s="20" t="s">
        <v>118</v>
      </c>
      <c r="D61" s="29">
        <v>4</v>
      </c>
      <c r="E61" s="5">
        <f t="shared" si="3"/>
        <v>120</v>
      </c>
      <c r="F61" s="4"/>
      <c r="G61" s="4"/>
      <c r="H61" s="4"/>
      <c r="I61" s="4"/>
      <c r="J61" s="4"/>
      <c r="K61" s="4" t="s">
        <v>83</v>
      </c>
      <c r="L61" s="16"/>
      <c r="M61" s="16"/>
      <c r="N61" s="1"/>
    </row>
    <row r="62" spans="2:14" x14ac:dyDescent="0.2">
      <c r="B62" s="5" t="s">
        <v>129</v>
      </c>
      <c r="C62" s="20" t="s">
        <v>119</v>
      </c>
      <c r="D62" s="29">
        <v>4</v>
      </c>
      <c r="E62" s="5">
        <f t="shared" si="3"/>
        <v>120</v>
      </c>
      <c r="F62" s="4"/>
      <c r="G62" s="4"/>
      <c r="H62" s="4"/>
      <c r="I62" s="4"/>
      <c r="J62" s="4"/>
      <c r="K62" s="4" t="s">
        <v>83</v>
      </c>
      <c r="L62" s="16"/>
      <c r="M62" s="16"/>
      <c r="N62" s="1"/>
    </row>
    <row r="63" spans="2:14" x14ac:dyDescent="0.2">
      <c r="B63" s="5" t="s">
        <v>130</v>
      </c>
      <c r="C63" s="20" t="s">
        <v>120</v>
      </c>
      <c r="D63" s="29">
        <v>4</v>
      </c>
      <c r="E63" s="5">
        <f t="shared" si="3"/>
        <v>120</v>
      </c>
      <c r="F63" s="4"/>
      <c r="G63" s="4"/>
      <c r="H63" s="4"/>
      <c r="I63" s="4"/>
      <c r="J63" s="4"/>
      <c r="K63" s="4"/>
      <c r="L63" s="16" t="s">
        <v>83</v>
      </c>
      <c r="M63" s="16"/>
      <c r="N63" s="1"/>
    </row>
    <row r="64" spans="2:14" x14ac:dyDescent="0.2">
      <c r="B64" s="5" t="s">
        <v>131</v>
      </c>
      <c r="C64" s="20" t="s">
        <v>121</v>
      </c>
      <c r="D64" s="29">
        <v>4</v>
      </c>
      <c r="E64" s="5">
        <f t="shared" si="3"/>
        <v>120</v>
      </c>
      <c r="F64" s="4"/>
      <c r="G64" s="4"/>
      <c r="H64" s="4"/>
      <c r="I64" s="4"/>
      <c r="J64" s="4"/>
      <c r="K64" s="4"/>
      <c r="L64" s="16" t="s">
        <v>83</v>
      </c>
      <c r="M64" s="16"/>
      <c r="N64" s="1"/>
    </row>
    <row r="65" spans="2:14" x14ac:dyDescent="0.2">
      <c r="B65" s="5" t="s">
        <v>133</v>
      </c>
      <c r="C65" s="20" t="s">
        <v>132</v>
      </c>
      <c r="D65" s="29">
        <v>4</v>
      </c>
      <c r="E65" s="5">
        <f t="shared" si="3"/>
        <v>120</v>
      </c>
      <c r="F65" s="4"/>
      <c r="G65" s="4"/>
      <c r="H65" s="4"/>
      <c r="I65" s="4"/>
      <c r="J65" s="4"/>
      <c r="K65" s="4"/>
      <c r="L65" s="16" t="s">
        <v>83</v>
      </c>
      <c r="M65" s="16"/>
      <c r="N65" s="1"/>
    </row>
    <row r="66" spans="2:14" x14ac:dyDescent="0.2">
      <c r="B66" s="6"/>
      <c r="C66" s="9" t="s">
        <v>35</v>
      </c>
      <c r="D66" s="11">
        <f>D41+D54</f>
        <v>128</v>
      </c>
      <c r="E66" s="11">
        <f>E41+E54</f>
        <v>3840</v>
      </c>
      <c r="F66" s="11">
        <f>SUM(F42:F54)</f>
        <v>0</v>
      </c>
      <c r="G66" s="11">
        <f>SUM(G42:G54)</f>
        <v>0</v>
      </c>
      <c r="H66" s="11">
        <f>SUM(H42:H54)</f>
        <v>0</v>
      </c>
      <c r="I66" s="11">
        <f>SUM(I42:I54)</f>
        <v>0</v>
      </c>
      <c r="J66" s="11">
        <f>SUM(J42:J54)</f>
        <v>0</v>
      </c>
      <c r="K66" s="11">
        <f>SUM(K42:K55)</f>
        <v>0</v>
      </c>
      <c r="L66" s="18">
        <f>SUM(L42:L54)</f>
        <v>0</v>
      </c>
      <c r="M66" s="18">
        <f>SUM(M42:M54)</f>
        <v>0</v>
      </c>
      <c r="N66" s="9">
        <f>SUM(N42:N54)</f>
        <v>0</v>
      </c>
    </row>
    <row r="67" spans="2:14" x14ac:dyDescent="0.2">
      <c r="B67" s="4" t="s">
        <v>59</v>
      </c>
      <c r="C67" s="1" t="s">
        <v>61</v>
      </c>
      <c r="D67" s="4"/>
      <c r="E67" s="4">
        <v>408</v>
      </c>
      <c r="F67" s="4">
        <v>4</v>
      </c>
      <c r="G67" s="4">
        <v>4</v>
      </c>
      <c r="H67" s="4">
        <v>4</v>
      </c>
      <c r="I67" s="4">
        <v>4</v>
      </c>
      <c r="J67" s="4"/>
      <c r="K67" s="4"/>
      <c r="L67" s="16"/>
      <c r="M67" s="16"/>
      <c r="N67" s="1"/>
    </row>
    <row r="68" spans="2:14" x14ac:dyDescent="0.2">
      <c r="B68" s="5" t="s">
        <v>60</v>
      </c>
      <c r="C68" s="23" t="s">
        <v>62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2:14" ht="18" customHeight="1" x14ac:dyDescent="0.2">
      <c r="B69" s="4"/>
      <c r="C69" s="4" t="s">
        <v>63</v>
      </c>
      <c r="D69" s="4"/>
      <c r="E69" s="4"/>
      <c r="F69" s="4"/>
      <c r="G69" s="4"/>
      <c r="H69" s="4"/>
      <c r="I69" s="4"/>
      <c r="J69" s="4"/>
      <c r="K69" s="4"/>
      <c r="L69" s="16"/>
      <c r="M69" s="16"/>
      <c r="N69" s="4"/>
    </row>
    <row r="70" spans="2:14" ht="14.25" customHeight="1" x14ac:dyDescent="0.2">
      <c r="B70" s="12" t="s">
        <v>73</v>
      </c>
      <c r="C70" s="1" t="s">
        <v>134</v>
      </c>
      <c r="D70" s="4">
        <v>4</v>
      </c>
      <c r="E70" s="4">
        <f>D70*30</f>
        <v>120</v>
      </c>
      <c r="F70" s="4"/>
      <c r="G70" s="4"/>
      <c r="H70" s="4"/>
      <c r="I70" s="4" t="s">
        <v>75</v>
      </c>
      <c r="J70" s="4"/>
      <c r="K70" s="4"/>
      <c r="L70" s="16"/>
      <c r="M70" s="16"/>
      <c r="N70" s="4"/>
    </row>
    <row r="71" spans="2:14" x14ac:dyDescent="0.2">
      <c r="B71" s="12" t="s">
        <v>89</v>
      </c>
      <c r="C71" s="1" t="s">
        <v>135</v>
      </c>
      <c r="D71" s="4">
        <v>4</v>
      </c>
      <c r="E71" s="4">
        <f>D71*30</f>
        <v>120</v>
      </c>
      <c r="F71" s="4"/>
      <c r="G71" s="4"/>
      <c r="H71" s="4"/>
      <c r="I71" s="4"/>
      <c r="J71" s="4"/>
      <c r="K71" s="4" t="s">
        <v>75</v>
      </c>
      <c r="L71" s="16"/>
      <c r="M71" s="16"/>
      <c r="N71" s="1"/>
    </row>
    <row r="72" spans="2:14" x14ac:dyDescent="0.2">
      <c r="B72" s="12" t="s">
        <v>90</v>
      </c>
      <c r="C72" s="1" t="s">
        <v>74</v>
      </c>
      <c r="D72" s="4">
        <v>4</v>
      </c>
      <c r="E72" s="4">
        <f>D72*30</f>
        <v>120</v>
      </c>
      <c r="F72" s="4"/>
      <c r="G72" s="4"/>
      <c r="H72" s="4"/>
      <c r="I72" s="4"/>
      <c r="J72" s="4"/>
      <c r="K72" s="4"/>
      <c r="L72" s="16" t="s">
        <v>75</v>
      </c>
      <c r="M72" s="16"/>
      <c r="N72" s="1"/>
    </row>
    <row r="73" spans="2:14" x14ac:dyDescent="0.2">
      <c r="B73" s="4"/>
      <c r="C73" s="9" t="s">
        <v>35</v>
      </c>
      <c r="D73" s="11">
        <f>SUM(D69:D72)</f>
        <v>12</v>
      </c>
      <c r="E73" s="4">
        <f>D73*30</f>
        <v>360</v>
      </c>
      <c r="F73" s="4"/>
      <c r="G73" s="4"/>
      <c r="H73" s="4"/>
      <c r="I73" s="4"/>
      <c r="J73" s="4"/>
      <c r="K73" s="4"/>
      <c r="L73" s="16"/>
      <c r="M73" s="16"/>
      <c r="N73" s="1"/>
    </row>
    <row r="74" spans="2:14" x14ac:dyDescent="0.2">
      <c r="B74" s="121" t="s">
        <v>65</v>
      </c>
      <c r="C74" s="12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ht="15" x14ac:dyDescent="0.2">
      <c r="B75" s="5" t="s">
        <v>64</v>
      </c>
      <c r="C75" s="1" t="s">
        <v>139</v>
      </c>
      <c r="D75" s="5">
        <v>10</v>
      </c>
      <c r="E75" s="5">
        <v>300</v>
      </c>
      <c r="F75" s="4"/>
      <c r="G75" s="4"/>
      <c r="H75" s="4"/>
      <c r="I75" s="4"/>
      <c r="J75" s="4"/>
      <c r="K75" s="4"/>
      <c r="L75" s="27" t="s">
        <v>83</v>
      </c>
      <c r="M75" s="27" t="s">
        <v>83</v>
      </c>
      <c r="N75" s="1"/>
    </row>
    <row r="76" spans="2:14" x14ac:dyDescent="0.2">
      <c r="B76" s="4"/>
      <c r="C76" s="1"/>
      <c r="D76" s="4"/>
      <c r="E76" s="4"/>
      <c r="F76" s="4"/>
      <c r="G76" s="4"/>
      <c r="H76" s="4"/>
      <c r="I76" s="4"/>
      <c r="J76" s="4"/>
      <c r="K76" s="4"/>
      <c r="L76" s="16"/>
      <c r="M76" s="16"/>
      <c r="N76" s="1"/>
    </row>
    <row r="77" spans="2:14" x14ac:dyDescent="0.2">
      <c r="B77" s="4"/>
      <c r="C77" s="1" t="s">
        <v>66</v>
      </c>
      <c r="D77" s="4"/>
      <c r="E77" s="4"/>
      <c r="F77" s="4">
        <v>8</v>
      </c>
      <c r="G77" s="4">
        <v>8</v>
      </c>
      <c r="H77" s="4">
        <v>8</v>
      </c>
      <c r="I77" s="4">
        <v>8</v>
      </c>
      <c r="J77" s="4">
        <v>8</v>
      </c>
      <c r="K77" s="4">
        <v>6</v>
      </c>
      <c r="L77" s="16">
        <v>8</v>
      </c>
      <c r="M77" s="16">
        <v>6</v>
      </c>
      <c r="N77" s="1"/>
    </row>
    <row r="78" spans="2:14" x14ac:dyDescent="0.2">
      <c r="B78" s="4"/>
      <c r="C78" s="1" t="s">
        <v>67</v>
      </c>
      <c r="D78" s="4"/>
      <c r="E78" s="4"/>
      <c r="F78" s="4"/>
      <c r="G78" s="4" t="s">
        <v>83</v>
      </c>
      <c r="H78" s="4"/>
      <c r="I78" s="4" t="s">
        <v>83</v>
      </c>
      <c r="J78" s="4"/>
      <c r="K78" s="4" t="s">
        <v>83</v>
      </c>
      <c r="L78" s="4" t="s">
        <v>83</v>
      </c>
      <c r="M78" s="16"/>
      <c r="N78" s="1" t="s">
        <v>72</v>
      </c>
    </row>
    <row r="79" spans="2:14" x14ac:dyDescent="0.2">
      <c r="B79" s="4"/>
      <c r="C79" s="8" t="s">
        <v>68</v>
      </c>
      <c r="D79" s="5">
        <f>D75+D73+D66+D39+D25</f>
        <v>240</v>
      </c>
      <c r="E79" s="5">
        <f>D79*30</f>
        <v>7200</v>
      </c>
      <c r="F79" s="4"/>
      <c r="G79" s="4"/>
      <c r="H79" s="4"/>
      <c r="I79" s="4"/>
      <c r="J79" s="4"/>
      <c r="K79" s="4"/>
      <c r="L79" s="16"/>
      <c r="M79" s="16"/>
      <c r="N79" s="1"/>
    </row>
    <row r="82" spans="3:4" x14ac:dyDescent="0.2">
      <c r="C82" s="2" t="s">
        <v>69</v>
      </c>
    </row>
    <row r="84" spans="3:4" x14ac:dyDescent="0.2">
      <c r="C84" t="s">
        <v>136</v>
      </c>
    </row>
    <row r="85" spans="3:4" x14ac:dyDescent="0.2">
      <c r="C85" t="s">
        <v>137</v>
      </c>
    </row>
    <row r="86" spans="3:4" x14ac:dyDescent="0.2">
      <c r="C86" t="s">
        <v>138</v>
      </c>
    </row>
    <row r="87" spans="3:4" x14ac:dyDescent="0.2">
      <c r="C87" t="s">
        <v>140</v>
      </c>
    </row>
    <row r="88" spans="3:4" x14ac:dyDescent="0.2">
      <c r="C88" t="s">
        <v>71</v>
      </c>
      <c r="D88" s="28" t="s">
        <v>70</v>
      </c>
    </row>
    <row r="89" spans="3:4" x14ac:dyDescent="0.2">
      <c r="C89" t="s">
        <v>141</v>
      </c>
    </row>
  </sheetData>
  <mergeCells count="20">
    <mergeCell ref="B1:N1"/>
    <mergeCell ref="B3:C3"/>
    <mergeCell ref="B8:N8"/>
    <mergeCell ref="B10:B13"/>
    <mergeCell ref="C10:C13"/>
    <mergeCell ref="D10:E10"/>
    <mergeCell ref="F10:M10"/>
    <mergeCell ref="D11:E11"/>
    <mergeCell ref="F11:G11"/>
    <mergeCell ref="H11:I11"/>
    <mergeCell ref="B26:N26"/>
    <mergeCell ref="B40:N40"/>
    <mergeCell ref="B74:C74"/>
    <mergeCell ref="F6:N6"/>
    <mergeCell ref="J11:K11"/>
    <mergeCell ref="L11:M11"/>
    <mergeCell ref="N11:N13"/>
    <mergeCell ref="D12:D13"/>
    <mergeCell ref="E12:E13"/>
    <mergeCell ref="B15:N15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B13" workbookViewId="0">
      <selection activeCell="D65" sqref="D65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F6" s="136" t="s">
        <v>201</v>
      </c>
      <c r="G6" s="136"/>
      <c r="H6" s="136"/>
      <c r="I6" s="136"/>
      <c r="J6" s="136"/>
      <c r="K6" s="136"/>
      <c r="L6" s="136"/>
      <c r="M6" s="136"/>
      <c r="N6" s="136"/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15" t="s">
        <v>16</v>
      </c>
      <c r="M12" s="25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19</v>
      </c>
      <c r="L13" s="13" t="s">
        <v>19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v>24</v>
      </c>
      <c r="E16" s="4">
        <f>D16*30</f>
        <v>720</v>
      </c>
      <c r="F16" s="5"/>
      <c r="G16" s="5"/>
      <c r="H16" s="5"/>
      <c r="I16" s="5"/>
      <c r="J16" s="5"/>
      <c r="K16" s="5"/>
      <c r="L16" s="14"/>
      <c r="M16" s="14"/>
      <c r="N16" s="5"/>
    </row>
    <row r="17" spans="2:14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30" t="s">
        <v>83</v>
      </c>
      <c r="G17" s="30" t="s">
        <v>83</v>
      </c>
      <c r="H17" s="30" t="s">
        <v>83</v>
      </c>
      <c r="I17" s="30" t="s">
        <v>83</v>
      </c>
      <c r="J17" s="4"/>
      <c r="K17" s="4"/>
      <c r="L17" s="16"/>
      <c r="M17" s="16"/>
      <c r="N17" s="1"/>
    </row>
    <row r="18" spans="2:14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30" t="s">
        <v>83</v>
      </c>
      <c r="G18" s="30" t="s">
        <v>83</v>
      </c>
      <c r="H18" s="30" t="s">
        <v>83</v>
      </c>
      <c r="I18" s="30" t="s">
        <v>83</v>
      </c>
      <c r="J18" s="4"/>
      <c r="K18" s="4"/>
      <c r="L18" s="16"/>
      <c r="M18" s="16"/>
      <c r="N18" s="1"/>
    </row>
    <row r="19" spans="2:14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4" si="0">D19*30</f>
        <v>120</v>
      </c>
      <c r="F19" s="30"/>
      <c r="G19" s="30"/>
      <c r="H19" s="30"/>
      <c r="I19" s="30" t="s">
        <v>83</v>
      </c>
      <c r="J19" s="4"/>
      <c r="K19" s="4"/>
      <c r="L19" s="16"/>
      <c r="M19" s="16"/>
      <c r="N19" s="1"/>
    </row>
    <row r="20" spans="2:14" ht="12.75" customHeight="1" x14ac:dyDescent="0.2">
      <c r="B20" s="4" t="s">
        <v>27</v>
      </c>
      <c r="C20" s="1" t="s">
        <v>34</v>
      </c>
      <c r="D20" s="19">
        <v>4</v>
      </c>
      <c r="E20" s="4">
        <f t="shared" si="0"/>
        <v>120</v>
      </c>
      <c r="F20" s="30"/>
      <c r="G20" s="30"/>
      <c r="H20" s="30" t="s">
        <v>83</v>
      </c>
      <c r="I20" s="30"/>
      <c r="J20" s="4"/>
      <c r="K20" s="4"/>
      <c r="L20" s="16"/>
      <c r="M20" s="16"/>
      <c r="N20" s="1"/>
    </row>
    <row r="21" spans="2:14" ht="12.75" customHeight="1" x14ac:dyDescent="0.2">
      <c r="B21" s="5" t="s">
        <v>28</v>
      </c>
      <c r="C21" s="8" t="s">
        <v>82</v>
      </c>
      <c r="D21" s="5">
        <v>12</v>
      </c>
      <c r="E21" s="4">
        <f t="shared" si="0"/>
        <v>360</v>
      </c>
      <c r="F21" s="30"/>
      <c r="G21" s="30" t="s">
        <v>72</v>
      </c>
      <c r="H21" s="30"/>
      <c r="I21" s="30"/>
      <c r="J21" s="4"/>
      <c r="K21" s="4"/>
      <c r="L21" s="16"/>
      <c r="M21" s="16"/>
      <c r="N21" s="1"/>
    </row>
    <row r="22" spans="2:14" ht="12.75" customHeight="1" x14ac:dyDescent="0.2">
      <c r="B22" s="6" t="s">
        <v>29</v>
      </c>
      <c r="C22" s="1" t="s">
        <v>84</v>
      </c>
      <c r="D22" s="19">
        <v>4</v>
      </c>
      <c r="E22" s="4">
        <f t="shared" si="0"/>
        <v>120</v>
      </c>
      <c r="F22" s="30" t="s">
        <v>83</v>
      </c>
      <c r="G22" s="30"/>
      <c r="H22" s="30"/>
      <c r="I22" s="30"/>
      <c r="J22" s="4"/>
      <c r="K22" s="4"/>
      <c r="L22" s="16"/>
      <c r="M22" s="16"/>
      <c r="N22" s="1"/>
    </row>
    <row r="23" spans="2:14" ht="12.75" customHeight="1" x14ac:dyDescent="0.2">
      <c r="B23" s="4" t="s">
        <v>87</v>
      </c>
      <c r="C23" s="1" t="s">
        <v>85</v>
      </c>
      <c r="D23" s="4">
        <v>4</v>
      </c>
      <c r="E23" s="4">
        <f t="shared" si="0"/>
        <v>120</v>
      </c>
      <c r="F23" s="30"/>
      <c r="G23" s="30"/>
      <c r="H23" s="30"/>
      <c r="I23" s="30"/>
      <c r="J23" s="4"/>
      <c r="K23" s="4"/>
      <c r="L23" s="16"/>
      <c r="M23" s="16"/>
      <c r="N23" s="1"/>
    </row>
    <row r="24" spans="2:14" ht="12.75" customHeight="1" x14ac:dyDescent="0.2">
      <c r="B24" s="4" t="s">
        <v>88</v>
      </c>
      <c r="C24" s="1" t="s">
        <v>86</v>
      </c>
      <c r="D24" s="4">
        <v>4</v>
      </c>
      <c r="E24" s="4">
        <f t="shared" si="0"/>
        <v>120</v>
      </c>
      <c r="F24" s="30"/>
      <c r="G24" s="30"/>
      <c r="H24" s="30" t="s">
        <v>83</v>
      </c>
      <c r="I24" s="30"/>
      <c r="J24" s="4"/>
      <c r="K24" s="4"/>
      <c r="L24" s="16" t="s">
        <v>83</v>
      </c>
      <c r="M24" s="16"/>
      <c r="N24" s="1"/>
    </row>
    <row r="25" spans="2:14" s="10" customFormat="1" x14ac:dyDescent="0.2">
      <c r="B25" s="11"/>
      <c r="C25" s="9" t="s">
        <v>35</v>
      </c>
      <c r="D25" s="11">
        <f>D16+D21</f>
        <v>36</v>
      </c>
      <c r="E25" s="11">
        <f>SUM(E17:E21)</f>
        <v>1080</v>
      </c>
      <c r="F25" s="11">
        <f t="shared" ref="F25:N25" si="1">SUM(F17:F24)</f>
        <v>0</v>
      </c>
      <c r="G25" s="11">
        <f t="shared" si="1"/>
        <v>0</v>
      </c>
      <c r="H25" s="11">
        <f t="shared" si="1"/>
        <v>0</v>
      </c>
      <c r="I25" s="11">
        <f t="shared" si="1"/>
        <v>0</v>
      </c>
      <c r="J25" s="11">
        <f t="shared" si="1"/>
        <v>0</v>
      </c>
      <c r="K25" s="11">
        <f t="shared" si="1"/>
        <v>0</v>
      </c>
      <c r="L25" s="11">
        <f t="shared" si="1"/>
        <v>0</v>
      </c>
      <c r="M25" s="11">
        <f t="shared" si="1"/>
        <v>0</v>
      </c>
      <c r="N25" s="11">
        <f t="shared" si="1"/>
        <v>0</v>
      </c>
    </row>
    <row r="26" spans="2:14" x14ac:dyDescent="0.2">
      <c r="B26" s="121" t="s">
        <v>37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 x14ac:dyDescent="0.2">
      <c r="B27" s="4" t="s">
        <v>38</v>
      </c>
      <c r="C27" s="8" t="s">
        <v>30</v>
      </c>
      <c r="D27" s="29">
        <f>SUM(D28:D30)</f>
        <v>30</v>
      </c>
      <c r="E27" s="5">
        <f>D27*30</f>
        <v>900</v>
      </c>
      <c r="F27" s="4"/>
      <c r="G27" s="4"/>
      <c r="H27" s="4"/>
      <c r="I27" s="4"/>
      <c r="J27" s="4"/>
      <c r="K27" s="4"/>
      <c r="L27" s="16"/>
      <c r="M27" s="16"/>
      <c r="N27" s="1"/>
    </row>
    <row r="28" spans="2:14" x14ac:dyDescent="0.2">
      <c r="B28" s="4" t="s">
        <v>39</v>
      </c>
      <c r="C28" s="1" t="s">
        <v>43</v>
      </c>
      <c r="D28" s="4">
        <v>16</v>
      </c>
      <c r="E28" s="4">
        <f t="shared" ref="E28:E39" si="2">D28*30</f>
        <v>480</v>
      </c>
      <c r="F28" s="4" t="s">
        <v>83</v>
      </c>
      <c r="G28" s="4" t="s">
        <v>83</v>
      </c>
      <c r="H28" s="4" t="s">
        <v>83</v>
      </c>
      <c r="I28" s="4" t="s">
        <v>83</v>
      </c>
      <c r="J28" s="4"/>
      <c r="K28" s="4"/>
      <c r="L28" s="16"/>
      <c r="M28" s="16"/>
      <c r="N28" s="1"/>
    </row>
    <row r="29" spans="2:14" x14ac:dyDescent="0.2">
      <c r="B29" s="4" t="s">
        <v>40</v>
      </c>
      <c r="C29" s="1" t="s">
        <v>44</v>
      </c>
      <c r="D29" s="4">
        <v>6</v>
      </c>
      <c r="E29" s="4">
        <f t="shared" si="2"/>
        <v>180</v>
      </c>
      <c r="F29" s="4" t="s">
        <v>83</v>
      </c>
      <c r="G29" s="4" t="s">
        <v>83</v>
      </c>
      <c r="H29" s="4"/>
      <c r="I29" s="4"/>
      <c r="J29" s="4"/>
      <c r="K29" s="4"/>
      <c r="L29" s="16"/>
      <c r="M29" s="16"/>
      <c r="N29" s="1"/>
    </row>
    <row r="30" spans="2:14" x14ac:dyDescent="0.2">
      <c r="B30" s="4" t="s">
        <v>41</v>
      </c>
      <c r="C30" s="1" t="s">
        <v>92</v>
      </c>
      <c r="D30" s="4">
        <v>8</v>
      </c>
      <c r="E30" s="4">
        <f t="shared" si="2"/>
        <v>240</v>
      </c>
      <c r="F30" s="4" t="s">
        <v>83</v>
      </c>
      <c r="G30" s="4" t="s">
        <v>83</v>
      </c>
      <c r="H30" s="4"/>
      <c r="I30" s="4"/>
      <c r="J30" s="4"/>
      <c r="K30" s="4"/>
      <c r="L30" s="16"/>
      <c r="M30" s="16"/>
      <c r="N30" s="1"/>
    </row>
    <row r="31" spans="2:14" x14ac:dyDescent="0.2">
      <c r="B31" s="4" t="s">
        <v>42</v>
      </c>
      <c r="C31" s="1" t="s">
        <v>170</v>
      </c>
      <c r="D31" s="4">
        <v>9</v>
      </c>
      <c r="E31" s="4">
        <f t="shared" si="2"/>
        <v>270</v>
      </c>
      <c r="F31" s="4" t="s">
        <v>83</v>
      </c>
      <c r="G31" s="4" t="s">
        <v>83</v>
      </c>
      <c r="H31" s="4"/>
      <c r="I31" s="4"/>
      <c r="J31" s="4"/>
      <c r="K31" s="4"/>
      <c r="L31" s="16"/>
      <c r="M31" s="16"/>
      <c r="N31" s="1"/>
    </row>
    <row r="32" spans="2:14" x14ac:dyDescent="0.2">
      <c r="B32" s="4" t="s">
        <v>95</v>
      </c>
      <c r="C32" s="1" t="s">
        <v>171</v>
      </c>
      <c r="D32" s="4"/>
      <c r="E32" s="4"/>
      <c r="F32" s="4"/>
      <c r="G32" s="4"/>
      <c r="H32" s="4"/>
      <c r="I32" s="4"/>
      <c r="J32" s="4"/>
      <c r="K32" s="4"/>
      <c r="L32" s="16"/>
      <c r="M32" s="16"/>
      <c r="N32" s="1"/>
    </row>
    <row r="33" spans="2:14" x14ac:dyDescent="0.2">
      <c r="B33" s="5" t="s">
        <v>96</v>
      </c>
      <c r="C33" s="8" t="s">
        <v>82</v>
      </c>
      <c r="D33" s="29">
        <f>SUM(D34:D39)</f>
        <v>24</v>
      </c>
      <c r="E33" s="5">
        <f t="shared" si="2"/>
        <v>720</v>
      </c>
      <c r="F33" s="4"/>
      <c r="G33" s="4"/>
      <c r="H33" s="4"/>
      <c r="I33" s="4"/>
      <c r="J33" s="4"/>
      <c r="K33" s="4"/>
      <c r="L33" s="16"/>
      <c r="M33" s="16"/>
      <c r="N33" s="1"/>
    </row>
    <row r="34" spans="2:14" x14ac:dyDescent="0.2">
      <c r="B34" s="5" t="s">
        <v>97</v>
      </c>
      <c r="C34" s="20" t="s">
        <v>84</v>
      </c>
      <c r="D34" s="29">
        <v>4</v>
      </c>
      <c r="E34" s="4">
        <f t="shared" si="2"/>
        <v>120</v>
      </c>
      <c r="F34" s="4"/>
      <c r="G34" s="4"/>
      <c r="H34" s="4" t="s">
        <v>83</v>
      </c>
      <c r="I34" s="4"/>
      <c r="J34" s="4"/>
      <c r="K34" s="4"/>
      <c r="L34" s="16"/>
      <c r="M34" s="16"/>
      <c r="N34" s="1"/>
    </row>
    <row r="35" spans="2:14" x14ac:dyDescent="0.2">
      <c r="B35" s="5" t="s">
        <v>98</v>
      </c>
      <c r="C35" s="20" t="s">
        <v>85</v>
      </c>
      <c r="D35" s="29">
        <v>4</v>
      </c>
      <c r="E35" s="4">
        <f t="shared" si="2"/>
        <v>120</v>
      </c>
      <c r="F35" s="4"/>
      <c r="G35" s="4"/>
      <c r="H35" s="4"/>
      <c r="I35" s="36"/>
      <c r="J35" s="4"/>
      <c r="K35" s="4"/>
      <c r="L35" s="16"/>
      <c r="M35" s="16" t="s">
        <v>83</v>
      </c>
      <c r="N35" s="1"/>
    </row>
    <row r="36" spans="2:14" x14ac:dyDescent="0.2">
      <c r="B36" s="5" t="s">
        <v>99</v>
      </c>
      <c r="C36" s="20" t="s">
        <v>86</v>
      </c>
      <c r="D36" s="4">
        <v>4</v>
      </c>
      <c r="E36" s="4">
        <f t="shared" si="2"/>
        <v>120</v>
      </c>
      <c r="F36" s="4"/>
      <c r="G36" s="4" t="s">
        <v>83</v>
      </c>
      <c r="H36" s="4"/>
      <c r="I36" s="4"/>
      <c r="J36" s="4"/>
      <c r="K36" s="4"/>
      <c r="L36" s="16"/>
      <c r="M36" s="16"/>
      <c r="N36" s="1"/>
    </row>
    <row r="37" spans="2:14" x14ac:dyDescent="0.2">
      <c r="B37" s="5" t="s">
        <v>100</v>
      </c>
      <c r="C37" s="20" t="s">
        <v>102</v>
      </c>
      <c r="D37" s="4">
        <v>4</v>
      </c>
      <c r="E37" s="4">
        <f t="shared" si="2"/>
        <v>120</v>
      </c>
      <c r="F37" s="4"/>
      <c r="G37" s="4"/>
      <c r="H37" s="4"/>
      <c r="I37" s="4" t="s">
        <v>83</v>
      </c>
      <c r="J37" s="4"/>
      <c r="K37" s="4"/>
      <c r="L37" s="16"/>
      <c r="M37" s="16"/>
      <c r="N37" s="1"/>
    </row>
    <row r="38" spans="2:14" x14ac:dyDescent="0.2">
      <c r="B38" s="5" t="s">
        <v>101</v>
      </c>
      <c r="C38" s="20" t="s">
        <v>103</v>
      </c>
      <c r="D38" s="4">
        <v>4</v>
      </c>
      <c r="E38" s="4">
        <f t="shared" si="2"/>
        <v>120</v>
      </c>
      <c r="F38" s="4"/>
      <c r="G38" s="4"/>
      <c r="H38" s="4"/>
      <c r="I38" s="4"/>
      <c r="J38" s="4"/>
      <c r="K38" s="4"/>
      <c r="L38" s="16" t="s">
        <v>83</v>
      </c>
      <c r="M38" s="16"/>
      <c r="N38" s="1"/>
    </row>
    <row r="39" spans="2:14" x14ac:dyDescent="0.2">
      <c r="B39" s="5" t="s">
        <v>146</v>
      </c>
      <c r="C39" s="20" t="s">
        <v>117</v>
      </c>
      <c r="D39" s="4">
        <v>4</v>
      </c>
      <c r="E39" s="4">
        <f t="shared" si="2"/>
        <v>120</v>
      </c>
      <c r="F39" s="4"/>
      <c r="G39" s="4"/>
      <c r="H39" s="4"/>
      <c r="I39" s="4"/>
      <c r="J39" s="4"/>
      <c r="K39" s="4"/>
      <c r="L39" s="16"/>
      <c r="M39" s="16" t="s">
        <v>83</v>
      </c>
      <c r="N39" s="1"/>
    </row>
    <row r="40" spans="2:14" x14ac:dyDescent="0.2">
      <c r="B40" s="4"/>
      <c r="C40" s="9" t="s">
        <v>35</v>
      </c>
      <c r="D40" s="11">
        <f>D33+D27</f>
        <v>54</v>
      </c>
      <c r="E40" s="11">
        <f>D40*30</f>
        <v>1620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2:14" x14ac:dyDescent="0.2">
      <c r="B41" s="121" t="s">
        <v>45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2:14" x14ac:dyDescent="0.2">
      <c r="B42" s="5" t="s">
        <v>46</v>
      </c>
      <c r="C42" s="32" t="s">
        <v>30</v>
      </c>
      <c r="D42" s="29">
        <f>SUM(D43:D54)</f>
        <v>82</v>
      </c>
      <c r="E42" s="5">
        <f>D42*30</f>
        <v>2460</v>
      </c>
      <c r="F42" s="4"/>
      <c r="G42" s="4"/>
      <c r="H42" s="4"/>
      <c r="I42" s="4"/>
      <c r="J42" s="4"/>
      <c r="K42" s="4"/>
      <c r="L42" s="16"/>
      <c r="M42" s="16"/>
      <c r="N42" s="1"/>
    </row>
    <row r="43" spans="2:14" ht="12.75" customHeight="1" x14ac:dyDescent="0.2">
      <c r="B43" s="50" t="s">
        <v>47</v>
      </c>
      <c r="C43" s="52" t="s">
        <v>208</v>
      </c>
      <c r="D43" s="31">
        <v>10</v>
      </c>
      <c r="E43" s="4">
        <f>D43*30</f>
        <v>300</v>
      </c>
      <c r="F43" s="4" t="s">
        <v>83</v>
      </c>
      <c r="G43" s="4" t="s">
        <v>83</v>
      </c>
      <c r="H43" s="4"/>
      <c r="I43" s="4"/>
      <c r="J43" s="4"/>
      <c r="K43" s="4"/>
      <c r="L43" s="16"/>
      <c r="M43" s="16"/>
      <c r="N43" s="1"/>
    </row>
    <row r="44" spans="2:14" x14ac:dyDescent="0.2">
      <c r="B44" s="50" t="s">
        <v>48</v>
      </c>
      <c r="C44" s="52" t="s">
        <v>209</v>
      </c>
      <c r="D44" s="31">
        <v>10</v>
      </c>
      <c r="E44" s="4">
        <f t="shared" ref="E44:E64" si="3">D44*30</f>
        <v>300</v>
      </c>
      <c r="F44" s="4"/>
      <c r="G44" s="4"/>
      <c r="H44" s="4" t="s">
        <v>83</v>
      </c>
      <c r="I44" s="4" t="s">
        <v>83</v>
      </c>
      <c r="J44" s="4"/>
      <c r="K44" s="4"/>
      <c r="L44" s="16"/>
      <c r="M44" s="16"/>
      <c r="N44" s="1"/>
    </row>
    <row r="45" spans="2:14" ht="12.75" customHeight="1" x14ac:dyDescent="0.2">
      <c r="B45" s="50" t="s">
        <v>49</v>
      </c>
      <c r="C45" s="52" t="s">
        <v>210</v>
      </c>
      <c r="D45" s="31">
        <v>10</v>
      </c>
      <c r="E45" s="4">
        <f t="shared" si="3"/>
        <v>300</v>
      </c>
      <c r="F45" s="4"/>
      <c r="G45" s="4"/>
      <c r="H45" s="4"/>
      <c r="I45" s="4"/>
      <c r="J45" s="4" t="s">
        <v>83</v>
      </c>
      <c r="K45" s="4" t="s">
        <v>83</v>
      </c>
      <c r="L45" s="16"/>
      <c r="M45" s="16"/>
      <c r="N45" s="1"/>
    </row>
    <row r="46" spans="2:14" ht="12.75" customHeight="1" x14ac:dyDescent="0.2">
      <c r="B46" s="50" t="s">
        <v>50</v>
      </c>
      <c r="C46" s="52" t="s">
        <v>202</v>
      </c>
      <c r="D46" s="31">
        <v>8</v>
      </c>
      <c r="E46" s="4">
        <f t="shared" si="3"/>
        <v>240</v>
      </c>
      <c r="F46" s="4"/>
      <c r="G46" s="4"/>
      <c r="H46" s="4"/>
      <c r="I46" s="4"/>
      <c r="J46" s="4" t="s">
        <v>83</v>
      </c>
      <c r="K46" s="4"/>
      <c r="L46" s="16"/>
      <c r="M46" s="16"/>
      <c r="N46" s="1"/>
    </row>
    <row r="47" spans="2:14" x14ac:dyDescent="0.2">
      <c r="B47" s="50" t="s">
        <v>51</v>
      </c>
      <c r="C47" s="52" t="s">
        <v>211</v>
      </c>
      <c r="D47" s="31">
        <v>10</v>
      </c>
      <c r="E47" s="4">
        <f t="shared" si="3"/>
        <v>300</v>
      </c>
      <c r="F47" s="4"/>
      <c r="G47" s="4"/>
      <c r="H47" s="4"/>
      <c r="I47" s="4"/>
      <c r="J47" s="4" t="s">
        <v>83</v>
      </c>
      <c r="K47" s="4" t="s">
        <v>83</v>
      </c>
      <c r="L47" s="16"/>
      <c r="M47" s="16"/>
      <c r="N47" s="1"/>
    </row>
    <row r="48" spans="2:14" x14ac:dyDescent="0.2">
      <c r="B48" s="50" t="s">
        <v>52</v>
      </c>
      <c r="C48" s="52" t="s">
        <v>212</v>
      </c>
      <c r="D48" s="31">
        <v>4</v>
      </c>
      <c r="E48" s="4">
        <f t="shared" si="3"/>
        <v>120</v>
      </c>
      <c r="F48" s="4"/>
      <c r="G48" s="4"/>
      <c r="H48" s="4"/>
      <c r="I48" s="4"/>
      <c r="J48" s="4" t="s">
        <v>83</v>
      </c>
      <c r="K48" s="4"/>
      <c r="L48" s="16"/>
      <c r="M48" s="16"/>
      <c r="N48" s="1"/>
    </row>
    <row r="49" spans="2:14" x14ac:dyDescent="0.2">
      <c r="B49" s="50" t="s">
        <v>53</v>
      </c>
      <c r="C49" s="52" t="s">
        <v>203</v>
      </c>
      <c r="D49" s="31">
        <v>8</v>
      </c>
      <c r="E49" s="4">
        <f t="shared" si="3"/>
        <v>240</v>
      </c>
      <c r="F49" s="4"/>
      <c r="G49" s="4"/>
      <c r="H49" s="4"/>
      <c r="I49" s="4"/>
      <c r="J49" s="4" t="s">
        <v>83</v>
      </c>
      <c r="K49" s="4" t="s">
        <v>83</v>
      </c>
      <c r="L49" s="16"/>
      <c r="M49" s="16"/>
      <c r="N49" s="1"/>
    </row>
    <row r="50" spans="2:14" x14ac:dyDescent="0.2">
      <c r="B50" s="50" t="s">
        <v>54</v>
      </c>
      <c r="C50" s="52" t="s">
        <v>204</v>
      </c>
      <c r="D50" s="31">
        <v>6</v>
      </c>
      <c r="E50" s="4">
        <f t="shared" si="3"/>
        <v>180</v>
      </c>
      <c r="F50" s="4"/>
      <c r="G50" s="4"/>
      <c r="H50" s="4" t="s">
        <v>83</v>
      </c>
      <c r="I50" s="4"/>
      <c r="J50" s="4"/>
      <c r="K50" s="4"/>
      <c r="L50" s="16"/>
      <c r="M50" s="16"/>
      <c r="N50" s="1"/>
    </row>
    <row r="51" spans="2:14" x14ac:dyDescent="0.2">
      <c r="B51" s="50" t="s">
        <v>55</v>
      </c>
      <c r="C51" s="52" t="s">
        <v>205</v>
      </c>
      <c r="D51" s="31">
        <v>4</v>
      </c>
      <c r="E51" s="4">
        <f t="shared" si="3"/>
        <v>120</v>
      </c>
      <c r="F51" s="4"/>
      <c r="G51" s="4"/>
      <c r="H51" s="4"/>
      <c r="I51" s="4"/>
      <c r="J51" s="4"/>
      <c r="K51" s="4" t="s">
        <v>83</v>
      </c>
      <c r="L51" s="16"/>
      <c r="M51" s="16"/>
      <c r="N51" s="1"/>
    </row>
    <row r="52" spans="2:14" x14ac:dyDescent="0.2">
      <c r="B52" s="50" t="s">
        <v>56</v>
      </c>
      <c r="C52" s="52" t="s">
        <v>213</v>
      </c>
      <c r="D52" s="31">
        <v>4</v>
      </c>
      <c r="E52" s="4">
        <f t="shared" si="3"/>
        <v>120</v>
      </c>
      <c r="F52" s="4"/>
      <c r="G52" s="4"/>
      <c r="H52" s="4"/>
      <c r="I52" s="4"/>
      <c r="J52" s="4"/>
      <c r="K52" s="4"/>
      <c r="L52" s="16"/>
      <c r="M52" s="16"/>
      <c r="N52" s="1"/>
    </row>
    <row r="53" spans="2:14" x14ac:dyDescent="0.2">
      <c r="B53" s="50" t="s">
        <v>57</v>
      </c>
      <c r="C53" s="52" t="s">
        <v>214</v>
      </c>
      <c r="D53" s="31">
        <v>4</v>
      </c>
      <c r="E53" s="4">
        <f t="shared" si="3"/>
        <v>120</v>
      </c>
      <c r="F53" s="4"/>
      <c r="G53" s="4"/>
      <c r="H53" s="4"/>
      <c r="I53" s="4"/>
      <c r="J53" s="4"/>
      <c r="K53" s="4" t="s">
        <v>83</v>
      </c>
      <c r="L53" s="16"/>
      <c r="M53" s="16" t="s">
        <v>83</v>
      </c>
      <c r="N53" s="1"/>
    </row>
    <row r="54" spans="2:14" x14ac:dyDescent="0.2">
      <c r="B54" s="6" t="s">
        <v>58</v>
      </c>
      <c r="C54" s="51" t="s">
        <v>113</v>
      </c>
      <c r="D54" s="31">
        <v>4</v>
      </c>
      <c r="E54" s="4">
        <f t="shared" si="3"/>
        <v>120</v>
      </c>
      <c r="F54" s="4"/>
      <c r="G54" s="4"/>
      <c r="H54" s="4"/>
      <c r="I54" s="4"/>
      <c r="J54" s="4"/>
      <c r="K54" s="4"/>
      <c r="L54" s="16" t="s">
        <v>83</v>
      </c>
      <c r="M54" s="16"/>
      <c r="N54" s="1"/>
    </row>
    <row r="55" spans="2:14" x14ac:dyDescent="0.2">
      <c r="B55" s="5" t="s">
        <v>58</v>
      </c>
      <c r="C55" s="8" t="s">
        <v>82</v>
      </c>
      <c r="D55" s="29">
        <f>SUM(D56:D64)</f>
        <v>38</v>
      </c>
      <c r="E55" s="5">
        <f t="shared" si="3"/>
        <v>1140</v>
      </c>
      <c r="F55" s="4"/>
      <c r="G55" s="4"/>
      <c r="H55" s="4"/>
      <c r="I55" s="4"/>
      <c r="J55" s="4"/>
      <c r="K55" s="4"/>
      <c r="L55" s="16"/>
      <c r="M55" s="16"/>
      <c r="N55" s="1"/>
    </row>
    <row r="56" spans="2:14" x14ac:dyDescent="0.2">
      <c r="B56" s="5" t="s">
        <v>122</v>
      </c>
      <c r="C56" s="20" t="s">
        <v>84</v>
      </c>
      <c r="D56" s="29">
        <v>4</v>
      </c>
      <c r="E56" s="5">
        <f t="shared" si="3"/>
        <v>120</v>
      </c>
      <c r="F56" s="4"/>
      <c r="G56" s="4"/>
      <c r="H56" s="4"/>
      <c r="I56" s="4" t="s">
        <v>83</v>
      </c>
      <c r="J56" s="4"/>
      <c r="K56" s="4"/>
      <c r="L56" s="16"/>
      <c r="M56" s="16"/>
      <c r="N56" s="1"/>
    </row>
    <row r="57" spans="2:14" x14ac:dyDescent="0.2">
      <c r="B57" s="5" t="s">
        <v>123</v>
      </c>
      <c r="C57" s="20" t="s">
        <v>85</v>
      </c>
      <c r="D57" s="29">
        <v>5</v>
      </c>
      <c r="E57" s="5">
        <f t="shared" si="3"/>
        <v>150</v>
      </c>
      <c r="F57" s="4"/>
      <c r="G57" s="4"/>
      <c r="H57" s="4"/>
      <c r="I57" s="4" t="s">
        <v>83</v>
      </c>
      <c r="J57" s="4"/>
      <c r="K57" s="4"/>
      <c r="L57" s="16"/>
      <c r="M57" s="16"/>
      <c r="N57" s="1"/>
    </row>
    <row r="58" spans="2:14" x14ac:dyDescent="0.2">
      <c r="B58" s="5" t="s">
        <v>124</v>
      </c>
      <c r="C58" s="20" t="s">
        <v>86</v>
      </c>
      <c r="D58" s="29">
        <v>5</v>
      </c>
      <c r="E58" s="5">
        <f t="shared" si="3"/>
        <v>150</v>
      </c>
      <c r="F58" s="4"/>
      <c r="G58" s="4"/>
      <c r="H58" s="4"/>
      <c r="I58" s="4"/>
      <c r="J58" s="4" t="s">
        <v>83</v>
      </c>
      <c r="K58" s="4"/>
      <c r="L58" s="16"/>
      <c r="M58" s="16"/>
      <c r="N58" s="1"/>
    </row>
    <row r="59" spans="2:14" x14ac:dyDescent="0.2">
      <c r="B59" s="5" t="s">
        <v>125</v>
      </c>
      <c r="C59" s="20" t="s">
        <v>102</v>
      </c>
      <c r="D59" s="29">
        <v>4</v>
      </c>
      <c r="E59" s="5">
        <f t="shared" si="3"/>
        <v>120</v>
      </c>
      <c r="F59" s="4"/>
      <c r="G59" s="4"/>
      <c r="H59" s="4"/>
      <c r="I59" s="4"/>
      <c r="J59" s="4" t="s">
        <v>83</v>
      </c>
      <c r="K59" s="4"/>
      <c r="L59" s="16"/>
      <c r="M59" s="16"/>
      <c r="N59" s="1"/>
    </row>
    <row r="60" spans="2:14" x14ac:dyDescent="0.2">
      <c r="B60" s="5" t="s">
        <v>126</v>
      </c>
      <c r="C60" s="20" t="s">
        <v>103</v>
      </c>
      <c r="D60" s="29">
        <v>4</v>
      </c>
      <c r="E60" s="5">
        <f t="shared" si="3"/>
        <v>120</v>
      </c>
      <c r="F60" s="4"/>
      <c r="G60" s="4"/>
      <c r="H60" s="4"/>
      <c r="I60" s="4"/>
      <c r="J60" s="4" t="s">
        <v>83</v>
      </c>
      <c r="K60" s="4"/>
      <c r="L60" s="16"/>
      <c r="M60" s="16"/>
      <c r="N60" s="1"/>
    </row>
    <row r="61" spans="2:14" x14ac:dyDescent="0.2">
      <c r="B61" s="5" t="s">
        <v>127</v>
      </c>
      <c r="C61" s="20" t="s">
        <v>117</v>
      </c>
      <c r="D61" s="29">
        <v>4</v>
      </c>
      <c r="E61" s="5">
        <f t="shared" si="3"/>
        <v>120</v>
      </c>
      <c r="F61" s="4"/>
      <c r="G61" s="4"/>
      <c r="H61" s="4"/>
      <c r="I61" s="4"/>
      <c r="J61" s="4"/>
      <c r="K61" s="4" t="s">
        <v>83</v>
      </c>
      <c r="L61" s="16"/>
      <c r="M61" s="16"/>
      <c r="N61" s="1"/>
    </row>
    <row r="62" spans="2:14" x14ac:dyDescent="0.2">
      <c r="B62" s="5" t="s">
        <v>128</v>
      </c>
      <c r="C62" s="20" t="s">
        <v>118</v>
      </c>
      <c r="D62" s="29">
        <v>4</v>
      </c>
      <c r="E62" s="5">
        <f t="shared" si="3"/>
        <v>120</v>
      </c>
      <c r="F62" s="4"/>
      <c r="G62" s="4"/>
      <c r="H62" s="4"/>
      <c r="I62" s="4"/>
      <c r="J62" s="4"/>
      <c r="K62" s="4" t="s">
        <v>83</v>
      </c>
      <c r="L62" s="16"/>
      <c r="M62" s="16"/>
      <c r="N62" s="1"/>
    </row>
    <row r="63" spans="2:14" x14ac:dyDescent="0.2">
      <c r="B63" s="5" t="s">
        <v>129</v>
      </c>
      <c r="C63" s="20" t="s">
        <v>119</v>
      </c>
      <c r="D63" s="29">
        <v>4</v>
      </c>
      <c r="E63" s="5">
        <f t="shared" si="3"/>
        <v>120</v>
      </c>
      <c r="F63" s="4"/>
      <c r="G63" s="4"/>
      <c r="H63" s="4"/>
      <c r="I63" s="4"/>
      <c r="J63" s="4"/>
      <c r="K63" s="4" t="s">
        <v>83</v>
      </c>
      <c r="L63" s="16"/>
      <c r="M63" s="16"/>
      <c r="N63" s="1"/>
    </row>
    <row r="64" spans="2:14" x14ac:dyDescent="0.2">
      <c r="B64" s="5" t="s">
        <v>130</v>
      </c>
      <c r="C64" s="20" t="s">
        <v>120</v>
      </c>
      <c r="D64" s="29">
        <v>4</v>
      </c>
      <c r="E64" s="5">
        <f t="shared" si="3"/>
        <v>120</v>
      </c>
      <c r="F64" s="4"/>
      <c r="G64" s="4"/>
      <c r="H64" s="4"/>
      <c r="I64" s="4"/>
      <c r="J64" s="4"/>
      <c r="K64" s="4"/>
      <c r="L64" s="16" t="s">
        <v>83</v>
      </c>
      <c r="M64" s="16"/>
      <c r="N64" s="1"/>
    </row>
    <row r="65" spans="2:14" x14ac:dyDescent="0.2">
      <c r="B65" s="6"/>
      <c r="C65" s="9" t="s">
        <v>35</v>
      </c>
      <c r="D65" s="11">
        <f>D42+D55</f>
        <v>120</v>
      </c>
      <c r="E65" s="11">
        <f>E42+E55</f>
        <v>3600</v>
      </c>
      <c r="F65" s="11">
        <f>SUM(F43:F55)</f>
        <v>0</v>
      </c>
      <c r="G65" s="11">
        <f>SUM(G43:G55)</f>
        <v>0</v>
      </c>
      <c r="H65" s="11">
        <f>SUM(H43:H55)</f>
        <v>0</v>
      </c>
      <c r="I65" s="11">
        <f>SUM(I43:I55)</f>
        <v>0</v>
      </c>
      <c r="J65" s="11">
        <f>SUM(J43:J55)</f>
        <v>0</v>
      </c>
      <c r="K65" s="11">
        <f>SUM(K43:K56)</f>
        <v>0</v>
      </c>
      <c r="L65" s="18">
        <f>SUM(L43:L55)</f>
        <v>0</v>
      </c>
      <c r="M65" s="18">
        <f>SUM(M43:M55)</f>
        <v>0</v>
      </c>
      <c r="N65" s="9">
        <f>SUM(N43:N55)</f>
        <v>0</v>
      </c>
    </row>
    <row r="66" spans="2:14" x14ac:dyDescent="0.2">
      <c r="B66" s="4" t="s">
        <v>59</v>
      </c>
      <c r="C66" s="1" t="s">
        <v>61</v>
      </c>
      <c r="D66" s="4"/>
      <c r="E66" s="4">
        <v>408</v>
      </c>
      <c r="F66" s="4">
        <v>4</v>
      </c>
      <c r="G66" s="4">
        <v>4</v>
      </c>
      <c r="H66" s="4">
        <v>4</v>
      </c>
      <c r="I66" s="4">
        <v>4</v>
      </c>
      <c r="J66" s="4"/>
      <c r="K66" s="4"/>
      <c r="L66" s="16"/>
      <c r="M66" s="16"/>
      <c r="N66" s="1"/>
    </row>
    <row r="67" spans="2:14" x14ac:dyDescent="0.2">
      <c r="B67" s="5" t="s">
        <v>60</v>
      </c>
      <c r="C67" s="23" t="s">
        <v>62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ht="18" customHeight="1" x14ac:dyDescent="0.2">
      <c r="B68" s="4"/>
      <c r="C68" s="4" t="s">
        <v>63</v>
      </c>
      <c r="D68" s="4"/>
      <c r="E68" s="4"/>
      <c r="F68" s="4"/>
      <c r="G68" s="4"/>
      <c r="H68" s="4"/>
      <c r="I68" s="4"/>
      <c r="J68" s="4"/>
      <c r="K68" s="4"/>
      <c r="L68" s="16"/>
      <c r="M68" s="16"/>
      <c r="N68" s="4"/>
    </row>
    <row r="69" spans="2:14" ht="14.25" customHeight="1" x14ac:dyDescent="0.2">
      <c r="B69" s="12" t="s">
        <v>73</v>
      </c>
      <c r="C69" s="1" t="s">
        <v>218</v>
      </c>
      <c r="D69" s="4">
        <v>10</v>
      </c>
      <c r="E69" s="4">
        <f>D69*30</f>
        <v>300</v>
      </c>
      <c r="F69" s="4"/>
      <c r="G69" s="4"/>
      <c r="H69" s="4"/>
      <c r="I69" s="4" t="s">
        <v>75</v>
      </c>
      <c r="J69" s="4"/>
      <c r="K69" s="4"/>
      <c r="L69" s="16"/>
      <c r="M69" s="16"/>
      <c r="N69" s="4"/>
    </row>
    <row r="70" spans="2:14" x14ac:dyDescent="0.2">
      <c r="B70" s="12" t="s">
        <v>89</v>
      </c>
      <c r="C70" s="1" t="s">
        <v>134</v>
      </c>
      <c r="D70" s="4">
        <v>5</v>
      </c>
      <c r="E70" s="4">
        <f>D70*30</f>
        <v>150</v>
      </c>
      <c r="F70" s="4"/>
      <c r="G70" s="4"/>
      <c r="H70" s="4"/>
      <c r="I70" s="4"/>
      <c r="J70" s="4"/>
      <c r="K70" s="4" t="s">
        <v>75</v>
      </c>
      <c r="L70" s="16"/>
      <c r="M70" s="16"/>
      <c r="N70" s="1"/>
    </row>
    <row r="71" spans="2:14" x14ac:dyDescent="0.2">
      <c r="B71" s="12" t="s">
        <v>90</v>
      </c>
      <c r="C71" s="1" t="s">
        <v>135</v>
      </c>
      <c r="D71" s="4">
        <v>5</v>
      </c>
      <c r="E71" s="4">
        <f>D71*30</f>
        <v>150</v>
      </c>
      <c r="F71" s="4"/>
      <c r="G71" s="4"/>
      <c r="H71" s="4"/>
      <c r="I71" s="4"/>
      <c r="J71" s="4"/>
      <c r="K71" s="4"/>
      <c r="L71" s="16" t="s">
        <v>75</v>
      </c>
      <c r="M71" s="16"/>
      <c r="N71" s="1"/>
    </row>
    <row r="72" spans="2:14" x14ac:dyDescent="0.2">
      <c r="B72" s="4"/>
      <c r="C72" s="9" t="s">
        <v>35</v>
      </c>
      <c r="D72" s="11">
        <f>SUM(D68:D71)</f>
        <v>20</v>
      </c>
      <c r="E72" s="4">
        <f>D72*30</f>
        <v>600</v>
      </c>
      <c r="F72" s="4"/>
      <c r="G72" s="4"/>
      <c r="H72" s="4"/>
      <c r="I72" s="4"/>
      <c r="J72" s="4"/>
      <c r="K72" s="4"/>
      <c r="L72" s="16"/>
      <c r="M72" s="16"/>
      <c r="N72" s="1"/>
    </row>
    <row r="73" spans="2:14" x14ac:dyDescent="0.2">
      <c r="B73" s="121" t="s">
        <v>65</v>
      </c>
      <c r="C73" s="12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5" x14ac:dyDescent="0.2">
      <c r="B74" s="5" t="s">
        <v>64</v>
      </c>
      <c r="C74" s="1" t="s">
        <v>139</v>
      </c>
      <c r="D74" s="5">
        <v>10</v>
      </c>
      <c r="E74" s="5">
        <v>300</v>
      </c>
      <c r="F74" s="4"/>
      <c r="G74" s="4"/>
      <c r="H74" s="4"/>
      <c r="I74" s="4"/>
      <c r="J74" s="4"/>
      <c r="K74" s="4"/>
      <c r="L74" s="27" t="s">
        <v>83</v>
      </c>
      <c r="M74" s="27" t="s">
        <v>83</v>
      </c>
      <c r="N74" s="1"/>
    </row>
    <row r="75" spans="2:14" x14ac:dyDescent="0.2">
      <c r="B75" s="4"/>
      <c r="C75" s="1"/>
      <c r="D75" s="4"/>
      <c r="E75" s="4"/>
      <c r="F75" s="4"/>
      <c r="G75" s="4"/>
      <c r="H75" s="4"/>
      <c r="I75" s="4"/>
      <c r="J75" s="4"/>
      <c r="K75" s="4"/>
      <c r="L75" s="16"/>
      <c r="M75" s="16"/>
      <c r="N75" s="1"/>
    </row>
    <row r="76" spans="2:14" x14ac:dyDescent="0.2">
      <c r="B76" s="4"/>
      <c r="C76" s="1" t="s">
        <v>66</v>
      </c>
      <c r="D76" s="4"/>
      <c r="E76" s="4"/>
      <c r="F76" s="4">
        <v>8</v>
      </c>
      <c r="G76" s="4">
        <v>8</v>
      </c>
      <c r="H76" s="4">
        <v>8</v>
      </c>
      <c r="I76" s="4">
        <v>8</v>
      </c>
      <c r="J76" s="4">
        <v>8</v>
      </c>
      <c r="K76" s="4">
        <v>6</v>
      </c>
      <c r="L76" s="16">
        <v>8</v>
      </c>
      <c r="M76" s="16">
        <v>6</v>
      </c>
      <c r="N76" s="1"/>
    </row>
    <row r="77" spans="2:14" x14ac:dyDescent="0.2">
      <c r="B77" s="4"/>
      <c r="C77" s="1" t="s">
        <v>67</v>
      </c>
      <c r="D77" s="4"/>
      <c r="E77" s="4"/>
      <c r="F77" s="4"/>
      <c r="G77" s="4" t="s">
        <v>83</v>
      </c>
      <c r="H77" s="4"/>
      <c r="I77" s="4" t="s">
        <v>83</v>
      </c>
      <c r="J77" s="4"/>
      <c r="K77" s="4" t="s">
        <v>83</v>
      </c>
      <c r="L77" s="4" t="s">
        <v>83</v>
      </c>
      <c r="M77" s="16"/>
      <c r="N77" s="1" t="s">
        <v>72</v>
      </c>
    </row>
    <row r="78" spans="2:14" x14ac:dyDescent="0.2">
      <c r="B78" s="4"/>
      <c r="C78" s="8" t="s">
        <v>68</v>
      </c>
      <c r="D78" s="5">
        <f>D74+D72+D65+D40+D25</f>
        <v>240</v>
      </c>
      <c r="E78" s="5">
        <f>D78*30</f>
        <v>7200</v>
      </c>
      <c r="F78" s="4"/>
      <c r="G78" s="4"/>
      <c r="H78" s="4"/>
      <c r="I78" s="4"/>
      <c r="J78" s="4"/>
      <c r="K78" s="4"/>
      <c r="L78" s="16"/>
      <c r="M78" s="16"/>
      <c r="N78" s="1"/>
    </row>
    <row r="81" spans="3:4" x14ac:dyDescent="0.2">
      <c r="C81" s="2" t="s">
        <v>69</v>
      </c>
    </row>
    <row r="83" spans="3:4" x14ac:dyDescent="0.2">
      <c r="C83" t="s">
        <v>136</v>
      </c>
    </row>
    <row r="84" spans="3:4" x14ac:dyDescent="0.2">
      <c r="C84" t="s">
        <v>137</v>
      </c>
    </row>
    <row r="85" spans="3:4" x14ac:dyDescent="0.2">
      <c r="C85" t="s">
        <v>138</v>
      </c>
    </row>
    <row r="86" spans="3:4" x14ac:dyDescent="0.2">
      <c r="C86" t="s">
        <v>140</v>
      </c>
    </row>
    <row r="87" spans="3:4" x14ac:dyDescent="0.2">
      <c r="C87" t="s">
        <v>71</v>
      </c>
      <c r="D87" s="28" t="s">
        <v>70</v>
      </c>
    </row>
    <row r="88" spans="3:4" x14ac:dyDescent="0.2">
      <c r="C88" t="s">
        <v>141</v>
      </c>
    </row>
  </sheetData>
  <mergeCells count="20">
    <mergeCell ref="F11:G11"/>
    <mergeCell ref="H11:I11"/>
    <mergeCell ref="J11:K11"/>
    <mergeCell ref="L11:M11"/>
    <mergeCell ref="B1:N1"/>
    <mergeCell ref="B3:C3"/>
    <mergeCell ref="F6:N6"/>
    <mergeCell ref="B8:N8"/>
    <mergeCell ref="B73:C73"/>
    <mergeCell ref="B10:B13"/>
    <mergeCell ref="C10:C13"/>
    <mergeCell ref="D10:E10"/>
    <mergeCell ref="B26:N26"/>
    <mergeCell ref="B41:N41"/>
    <mergeCell ref="N11:N13"/>
    <mergeCell ref="D12:D13"/>
    <mergeCell ref="E12:E13"/>
    <mergeCell ref="B15:N15"/>
    <mergeCell ref="F10:M10"/>
    <mergeCell ref="D11:E1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55" workbookViewId="0">
      <selection activeCell="C69" sqref="C69:D71"/>
    </sheetView>
  </sheetViews>
  <sheetFormatPr defaultRowHeight="12.75" x14ac:dyDescent="0.2"/>
  <cols>
    <col min="2" max="2" width="9.140625" style="3"/>
    <col min="3" max="3" width="59.5703125" customWidth="1"/>
    <col min="4" max="4" width="8" style="3" bestFit="1" customWidth="1"/>
    <col min="5" max="5" width="7.5703125" style="3" customWidth="1"/>
    <col min="6" max="10" width="6.42578125" style="3" bestFit="1" customWidth="1"/>
    <col min="11" max="11" width="5.7109375" style="3" customWidth="1"/>
    <col min="12" max="13" width="6.42578125" style="17" bestFit="1" customWidth="1"/>
  </cols>
  <sheetData>
    <row r="1" spans="1:14" x14ac:dyDescent="0.2">
      <c r="B1" s="131" t="s">
        <v>76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B2" s="21"/>
      <c r="C2" s="21"/>
      <c r="D2" s="21" t="s">
        <v>77</v>
      </c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B3" s="132" t="s">
        <v>78</v>
      </c>
      <c r="C3" s="1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t="s">
        <v>80</v>
      </c>
      <c r="B5" s="21"/>
      <c r="C5" s="21"/>
      <c r="D5" s="21" t="s">
        <v>81</v>
      </c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t="s">
        <v>91</v>
      </c>
      <c r="F6" s="136" t="s">
        <v>217</v>
      </c>
      <c r="G6" s="136"/>
      <c r="H6" s="136"/>
      <c r="I6" s="136"/>
      <c r="J6" s="136"/>
      <c r="K6" s="136"/>
      <c r="L6" s="136"/>
      <c r="M6" s="136"/>
      <c r="N6" s="136"/>
    </row>
    <row r="7" spans="1:14" x14ac:dyDescent="0.2">
      <c r="C7" s="7"/>
      <c r="K7" s="3" t="s">
        <v>21</v>
      </c>
      <c r="N7" s="7"/>
    </row>
    <row r="8" spans="1:14" x14ac:dyDescent="0.2">
      <c r="B8" s="131" t="s">
        <v>22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10" spans="1:14" ht="25.5" customHeight="1" x14ac:dyDescent="0.2">
      <c r="B10" s="125" t="s">
        <v>0</v>
      </c>
      <c r="C10" s="125" t="s">
        <v>1</v>
      </c>
      <c r="D10" s="129" t="s">
        <v>2</v>
      </c>
      <c r="E10" s="130"/>
      <c r="F10" s="128" t="s">
        <v>36</v>
      </c>
      <c r="G10" s="128"/>
      <c r="H10" s="128"/>
      <c r="I10" s="128"/>
      <c r="J10" s="128"/>
      <c r="K10" s="128"/>
      <c r="L10" s="128"/>
      <c r="M10" s="129"/>
      <c r="N10" s="26"/>
    </row>
    <row r="11" spans="1:14" ht="12.75" customHeight="1" x14ac:dyDescent="0.2">
      <c r="B11" s="126"/>
      <c r="C11" s="126"/>
      <c r="D11" s="128" t="s">
        <v>3</v>
      </c>
      <c r="E11" s="128"/>
      <c r="F11" s="133" t="s">
        <v>6</v>
      </c>
      <c r="G11" s="133"/>
      <c r="H11" s="133" t="s">
        <v>7</v>
      </c>
      <c r="I11" s="133"/>
      <c r="J11" s="133" t="s">
        <v>8</v>
      </c>
      <c r="K11" s="133"/>
      <c r="L11" s="134" t="s">
        <v>9</v>
      </c>
      <c r="M11" s="135"/>
      <c r="N11" s="124" t="s">
        <v>20</v>
      </c>
    </row>
    <row r="12" spans="1:14" ht="12.75" customHeight="1" x14ac:dyDescent="0.2">
      <c r="B12" s="126"/>
      <c r="C12" s="126"/>
      <c r="D12" s="124" t="s">
        <v>4</v>
      </c>
      <c r="E12" s="124" t="s">
        <v>5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15" t="s">
        <v>16</v>
      </c>
      <c r="M12" s="25" t="s">
        <v>17</v>
      </c>
      <c r="N12" s="124"/>
    </row>
    <row r="13" spans="1:14" ht="130.5" customHeight="1" x14ac:dyDescent="0.2">
      <c r="B13" s="127"/>
      <c r="C13" s="127"/>
      <c r="D13" s="124"/>
      <c r="E13" s="124"/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19</v>
      </c>
      <c r="L13" s="13" t="s">
        <v>19</v>
      </c>
      <c r="M13" s="13" t="s">
        <v>18</v>
      </c>
      <c r="N13" s="124"/>
    </row>
    <row r="14" spans="1:14" ht="12.75" customHeight="1" x14ac:dyDescent="0.2">
      <c r="B14" s="4">
        <v>1</v>
      </c>
      <c r="C14" s="1">
        <v>2</v>
      </c>
      <c r="D14" s="4">
        <v>3</v>
      </c>
      <c r="E14" s="4">
        <v>4</v>
      </c>
      <c r="F14" s="4">
        <v>7</v>
      </c>
      <c r="G14" s="4">
        <v>8</v>
      </c>
      <c r="H14" s="4">
        <v>9</v>
      </c>
      <c r="I14" s="4">
        <v>10</v>
      </c>
      <c r="J14" s="4">
        <v>11</v>
      </c>
      <c r="K14" s="4">
        <v>12</v>
      </c>
      <c r="L14" s="4">
        <v>13</v>
      </c>
      <c r="M14" s="4">
        <v>14</v>
      </c>
      <c r="N14" s="22">
        <v>15</v>
      </c>
    </row>
    <row r="15" spans="1:14" x14ac:dyDescent="0.2">
      <c r="B15" s="121" t="s">
        <v>23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2"/>
    </row>
    <row r="16" spans="1:14" x14ac:dyDescent="0.2">
      <c r="B16" s="5"/>
      <c r="C16" s="8" t="s">
        <v>30</v>
      </c>
      <c r="D16" s="5">
        <v>24</v>
      </c>
      <c r="E16" s="4">
        <f>D16*30</f>
        <v>720</v>
      </c>
      <c r="F16" s="5"/>
      <c r="G16" s="5"/>
      <c r="H16" s="5"/>
      <c r="I16" s="5"/>
      <c r="J16" s="5"/>
      <c r="K16" s="5"/>
      <c r="L16" s="14"/>
      <c r="M16" s="14"/>
      <c r="N16" s="5"/>
    </row>
    <row r="17" spans="2:14" ht="12.75" customHeight="1" x14ac:dyDescent="0.2">
      <c r="B17" s="4" t="s">
        <v>24</v>
      </c>
      <c r="C17" s="1" t="s">
        <v>31</v>
      </c>
      <c r="D17" s="4">
        <v>8</v>
      </c>
      <c r="E17" s="4">
        <f>D17*30</f>
        <v>240</v>
      </c>
      <c r="F17" s="30" t="s">
        <v>83</v>
      </c>
      <c r="G17" s="30" t="s">
        <v>83</v>
      </c>
      <c r="H17" s="30" t="s">
        <v>83</v>
      </c>
      <c r="I17" s="30" t="s">
        <v>83</v>
      </c>
      <c r="J17" s="4"/>
      <c r="K17" s="4"/>
      <c r="L17" s="16"/>
      <c r="M17" s="16"/>
      <c r="N17" s="1"/>
    </row>
    <row r="18" spans="2:14" ht="12.75" customHeight="1" x14ac:dyDescent="0.2">
      <c r="B18" s="4" t="s">
        <v>25</v>
      </c>
      <c r="C18" s="1" t="s">
        <v>32</v>
      </c>
      <c r="D18" s="4">
        <v>8</v>
      </c>
      <c r="E18" s="4">
        <f>D18*30</f>
        <v>240</v>
      </c>
      <c r="F18" s="30" t="s">
        <v>83</v>
      </c>
      <c r="G18" s="30" t="s">
        <v>83</v>
      </c>
      <c r="H18" s="30" t="s">
        <v>83</v>
      </c>
      <c r="I18" s="30" t="s">
        <v>83</v>
      </c>
      <c r="J18" s="4"/>
      <c r="K18" s="4"/>
      <c r="L18" s="16"/>
      <c r="M18" s="16"/>
      <c r="N18" s="1"/>
    </row>
    <row r="19" spans="2:14" ht="12.75" customHeight="1" x14ac:dyDescent="0.2">
      <c r="B19" s="4" t="s">
        <v>26</v>
      </c>
      <c r="C19" s="1" t="s">
        <v>33</v>
      </c>
      <c r="D19" s="19">
        <v>4</v>
      </c>
      <c r="E19" s="4">
        <f t="shared" ref="E19:E24" si="0">D19*30</f>
        <v>120</v>
      </c>
      <c r="F19" s="30"/>
      <c r="G19" s="30"/>
      <c r="H19" s="30"/>
      <c r="I19" s="30" t="s">
        <v>83</v>
      </c>
      <c r="J19" s="4"/>
      <c r="K19" s="4"/>
      <c r="L19" s="16"/>
      <c r="M19" s="16"/>
      <c r="N19" s="1"/>
    </row>
    <row r="20" spans="2:14" ht="12.75" customHeight="1" x14ac:dyDescent="0.2">
      <c r="B20" s="4" t="s">
        <v>27</v>
      </c>
      <c r="C20" s="1" t="s">
        <v>34</v>
      </c>
      <c r="D20" s="19">
        <v>4</v>
      </c>
      <c r="E20" s="4">
        <f t="shared" si="0"/>
        <v>120</v>
      </c>
      <c r="F20" s="30"/>
      <c r="G20" s="30"/>
      <c r="H20" s="30" t="s">
        <v>83</v>
      </c>
      <c r="I20" s="30"/>
      <c r="J20" s="4"/>
      <c r="K20" s="4"/>
      <c r="L20" s="16"/>
      <c r="M20" s="16"/>
      <c r="N20" s="1"/>
    </row>
    <row r="21" spans="2:14" ht="12.75" customHeight="1" x14ac:dyDescent="0.2">
      <c r="B21" s="5" t="s">
        <v>28</v>
      </c>
      <c r="C21" s="8" t="s">
        <v>82</v>
      </c>
      <c r="D21" s="5">
        <v>12</v>
      </c>
      <c r="E21" s="4">
        <f t="shared" si="0"/>
        <v>360</v>
      </c>
      <c r="F21" s="30"/>
      <c r="G21" s="30" t="s">
        <v>72</v>
      </c>
      <c r="H21" s="30"/>
      <c r="I21" s="30"/>
      <c r="J21" s="4"/>
      <c r="K21" s="4"/>
      <c r="L21" s="16"/>
      <c r="M21" s="16"/>
      <c r="N21" s="1"/>
    </row>
    <row r="22" spans="2:14" ht="12.75" customHeight="1" x14ac:dyDescent="0.2">
      <c r="B22" s="6" t="s">
        <v>29</v>
      </c>
      <c r="C22" s="1" t="s">
        <v>84</v>
      </c>
      <c r="D22" s="19">
        <v>4</v>
      </c>
      <c r="E22" s="4">
        <f t="shared" si="0"/>
        <v>120</v>
      </c>
      <c r="F22" s="30" t="s">
        <v>83</v>
      </c>
      <c r="G22" s="30"/>
      <c r="H22" s="30"/>
      <c r="I22" s="30"/>
      <c r="J22" s="4"/>
      <c r="K22" s="4"/>
      <c r="L22" s="16"/>
      <c r="M22" s="16"/>
      <c r="N22" s="1"/>
    </row>
    <row r="23" spans="2:14" ht="12.75" customHeight="1" x14ac:dyDescent="0.2">
      <c r="B23" s="4" t="s">
        <v>87</v>
      </c>
      <c r="C23" s="1" t="s">
        <v>85</v>
      </c>
      <c r="D23" s="4">
        <v>4</v>
      </c>
      <c r="E23" s="4">
        <f t="shared" si="0"/>
        <v>120</v>
      </c>
      <c r="F23" s="30"/>
      <c r="G23" s="30"/>
      <c r="H23" s="30"/>
      <c r="I23" s="30"/>
      <c r="J23" s="4"/>
      <c r="K23" s="4"/>
      <c r="L23" s="16"/>
      <c r="M23" s="16"/>
      <c r="N23" s="1"/>
    </row>
    <row r="24" spans="2:14" ht="12.75" customHeight="1" x14ac:dyDescent="0.2">
      <c r="B24" s="4" t="s">
        <v>88</v>
      </c>
      <c r="C24" s="1" t="s">
        <v>86</v>
      </c>
      <c r="D24" s="4">
        <v>4</v>
      </c>
      <c r="E24" s="4">
        <f t="shared" si="0"/>
        <v>120</v>
      </c>
      <c r="F24" s="30"/>
      <c r="G24" s="30"/>
      <c r="H24" s="30" t="s">
        <v>83</v>
      </c>
      <c r="I24" s="30"/>
      <c r="J24" s="4"/>
      <c r="K24" s="4"/>
      <c r="L24" s="16" t="s">
        <v>83</v>
      </c>
      <c r="M24" s="16"/>
      <c r="N24" s="1"/>
    </row>
    <row r="25" spans="2:14" s="10" customFormat="1" x14ac:dyDescent="0.2">
      <c r="B25" s="11"/>
      <c r="C25" s="9" t="s">
        <v>35</v>
      </c>
      <c r="D25" s="11">
        <f>D16+D21</f>
        <v>36</v>
      </c>
      <c r="E25" s="11">
        <f>SUM(E17:E21)</f>
        <v>1080</v>
      </c>
      <c r="F25" s="11">
        <f t="shared" ref="F25:N25" si="1">SUM(F17:F24)</f>
        <v>0</v>
      </c>
      <c r="G25" s="11">
        <f t="shared" si="1"/>
        <v>0</v>
      </c>
      <c r="H25" s="11">
        <f t="shared" si="1"/>
        <v>0</v>
      </c>
      <c r="I25" s="11">
        <f t="shared" si="1"/>
        <v>0</v>
      </c>
      <c r="J25" s="11">
        <f t="shared" si="1"/>
        <v>0</v>
      </c>
      <c r="K25" s="11">
        <f t="shared" si="1"/>
        <v>0</v>
      </c>
      <c r="L25" s="11">
        <f t="shared" si="1"/>
        <v>0</v>
      </c>
      <c r="M25" s="11">
        <f t="shared" si="1"/>
        <v>0</v>
      </c>
      <c r="N25" s="11">
        <f t="shared" si="1"/>
        <v>0</v>
      </c>
    </row>
    <row r="26" spans="2:14" x14ac:dyDescent="0.2">
      <c r="B26" s="121" t="s">
        <v>37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 x14ac:dyDescent="0.2">
      <c r="B27" s="4" t="s">
        <v>38</v>
      </c>
      <c r="C27" s="8" t="s">
        <v>30</v>
      </c>
      <c r="D27" s="29">
        <f>SUM(D28:D30)</f>
        <v>30</v>
      </c>
      <c r="E27" s="5">
        <f>D27*30</f>
        <v>900</v>
      </c>
      <c r="F27" s="4"/>
      <c r="G27" s="4"/>
      <c r="H27" s="4"/>
      <c r="I27" s="4"/>
      <c r="J27" s="4"/>
      <c r="K27" s="4"/>
      <c r="L27" s="16"/>
      <c r="M27" s="16"/>
      <c r="N27" s="1"/>
    </row>
    <row r="28" spans="2:14" x14ac:dyDescent="0.2">
      <c r="B28" s="4" t="s">
        <v>39</v>
      </c>
      <c r="C28" s="1" t="s">
        <v>43</v>
      </c>
      <c r="D28" s="4">
        <v>16</v>
      </c>
      <c r="E28" s="4">
        <f t="shared" ref="E28:E39" si="2">D28*30</f>
        <v>480</v>
      </c>
      <c r="F28" s="4" t="s">
        <v>83</v>
      </c>
      <c r="G28" s="4" t="s">
        <v>83</v>
      </c>
      <c r="H28" s="4" t="s">
        <v>83</v>
      </c>
      <c r="I28" s="4" t="s">
        <v>83</v>
      </c>
      <c r="J28" s="4"/>
      <c r="K28" s="4"/>
      <c r="L28" s="16"/>
      <c r="M28" s="16"/>
      <c r="N28" s="1"/>
    </row>
    <row r="29" spans="2:14" x14ac:dyDescent="0.2">
      <c r="B29" s="4" t="s">
        <v>40</v>
      </c>
      <c r="C29" s="1" t="s">
        <v>44</v>
      </c>
      <c r="D29" s="4">
        <v>6</v>
      </c>
      <c r="E29" s="4">
        <f t="shared" si="2"/>
        <v>180</v>
      </c>
      <c r="F29" s="4" t="s">
        <v>83</v>
      </c>
      <c r="G29" s="4" t="s">
        <v>83</v>
      </c>
      <c r="H29" s="4"/>
      <c r="I29" s="4"/>
      <c r="J29" s="4"/>
      <c r="K29" s="4"/>
      <c r="L29" s="16"/>
      <c r="M29" s="16"/>
      <c r="N29" s="1"/>
    </row>
    <row r="30" spans="2:14" x14ac:dyDescent="0.2">
      <c r="B30" s="4" t="s">
        <v>41</v>
      </c>
      <c r="C30" s="1" t="s">
        <v>92</v>
      </c>
      <c r="D30" s="4">
        <v>8</v>
      </c>
      <c r="E30" s="4">
        <f t="shared" si="2"/>
        <v>240</v>
      </c>
      <c r="F30" s="4" t="s">
        <v>83</v>
      </c>
      <c r="G30" s="4" t="s">
        <v>83</v>
      </c>
      <c r="H30" s="4"/>
      <c r="I30" s="4"/>
      <c r="J30" s="4"/>
      <c r="K30" s="4"/>
      <c r="L30" s="16"/>
      <c r="M30" s="16"/>
      <c r="N30" s="1"/>
    </row>
    <row r="31" spans="2:14" x14ac:dyDescent="0.2">
      <c r="B31" s="4" t="s">
        <v>42</v>
      </c>
      <c r="C31" s="1" t="s">
        <v>170</v>
      </c>
      <c r="D31" s="4">
        <v>9</v>
      </c>
      <c r="E31" s="4">
        <f t="shared" si="2"/>
        <v>270</v>
      </c>
      <c r="F31" s="4" t="s">
        <v>83</v>
      </c>
      <c r="G31" s="4" t="s">
        <v>83</v>
      </c>
      <c r="H31" s="4"/>
      <c r="I31" s="4"/>
      <c r="J31" s="4"/>
      <c r="K31" s="4"/>
      <c r="L31" s="16"/>
      <c r="M31" s="16"/>
      <c r="N31" s="1"/>
    </row>
    <row r="32" spans="2:14" x14ac:dyDescent="0.2">
      <c r="B32" s="4" t="s">
        <v>95</v>
      </c>
      <c r="C32" s="1" t="s">
        <v>171</v>
      </c>
      <c r="D32" s="4"/>
      <c r="E32" s="4"/>
      <c r="F32" s="4"/>
      <c r="G32" s="4"/>
      <c r="H32" s="4"/>
      <c r="I32" s="4"/>
      <c r="J32" s="4"/>
      <c r="K32" s="4"/>
      <c r="L32" s="16"/>
      <c r="M32" s="16"/>
      <c r="N32" s="1"/>
    </row>
    <row r="33" spans="2:14" x14ac:dyDescent="0.2">
      <c r="B33" s="5" t="s">
        <v>96</v>
      </c>
      <c r="C33" s="8" t="s">
        <v>82</v>
      </c>
      <c r="D33" s="29">
        <f>SUM(D34:D39)</f>
        <v>24</v>
      </c>
      <c r="E33" s="5">
        <f t="shared" si="2"/>
        <v>720</v>
      </c>
      <c r="F33" s="4"/>
      <c r="G33" s="4"/>
      <c r="H33" s="4"/>
      <c r="I33" s="4"/>
      <c r="J33" s="4"/>
      <c r="K33" s="4"/>
      <c r="L33" s="16"/>
      <c r="M33" s="16"/>
      <c r="N33" s="1"/>
    </row>
    <row r="34" spans="2:14" x14ac:dyDescent="0.2">
      <c r="B34" s="5" t="s">
        <v>97</v>
      </c>
      <c r="C34" s="20" t="s">
        <v>84</v>
      </c>
      <c r="D34" s="29">
        <v>4</v>
      </c>
      <c r="E34" s="4">
        <f t="shared" si="2"/>
        <v>120</v>
      </c>
      <c r="F34" s="4"/>
      <c r="G34" s="4"/>
      <c r="H34" s="4" t="s">
        <v>83</v>
      </c>
      <c r="I34" s="4"/>
      <c r="J34" s="4"/>
      <c r="K34" s="4"/>
      <c r="L34" s="16"/>
      <c r="M34" s="16"/>
      <c r="N34" s="1"/>
    </row>
    <row r="35" spans="2:14" x14ac:dyDescent="0.2">
      <c r="B35" s="5" t="s">
        <v>98</v>
      </c>
      <c r="C35" s="20" t="s">
        <v>85</v>
      </c>
      <c r="D35" s="29">
        <v>4</v>
      </c>
      <c r="E35" s="4">
        <f t="shared" si="2"/>
        <v>120</v>
      </c>
      <c r="F35" s="4"/>
      <c r="G35" s="4"/>
      <c r="H35" s="4"/>
      <c r="I35" s="36"/>
      <c r="J35" s="4"/>
      <c r="K35" s="4"/>
      <c r="L35" s="16"/>
      <c r="M35" s="16" t="s">
        <v>83</v>
      </c>
      <c r="N35" s="1"/>
    </row>
    <row r="36" spans="2:14" x14ac:dyDescent="0.2">
      <c r="B36" s="5" t="s">
        <v>99</v>
      </c>
      <c r="C36" s="20" t="s">
        <v>86</v>
      </c>
      <c r="D36" s="4">
        <v>4</v>
      </c>
      <c r="E36" s="4">
        <f t="shared" si="2"/>
        <v>120</v>
      </c>
      <c r="F36" s="4"/>
      <c r="G36" s="4" t="s">
        <v>83</v>
      </c>
      <c r="H36" s="4"/>
      <c r="I36" s="4"/>
      <c r="J36" s="4"/>
      <c r="K36" s="4"/>
      <c r="L36" s="16"/>
      <c r="M36" s="16"/>
      <c r="N36" s="1"/>
    </row>
    <row r="37" spans="2:14" x14ac:dyDescent="0.2">
      <c r="B37" s="5" t="s">
        <v>100</v>
      </c>
      <c r="C37" s="20" t="s">
        <v>102</v>
      </c>
      <c r="D37" s="4">
        <v>4</v>
      </c>
      <c r="E37" s="4">
        <f t="shared" si="2"/>
        <v>120</v>
      </c>
      <c r="F37" s="4"/>
      <c r="G37" s="4"/>
      <c r="H37" s="4"/>
      <c r="I37" s="4" t="s">
        <v>83</v>
      </c>
      <c r="J37" s="4"/>
      <c r="K37" s="4"/>
      <c r="L37" s="16"/>
      <c r="M37" s="16"/>
      <c r="N37" s="1"/>
    </row>
    <row r="38" spans="2:14" x14ac:dyDescent="0.2">
      <c r="B38" s="5" t="s">
        <v>101</v>
      </c>
      <c r="C38" s="20" t="s">
        <v>103</v>
      </c>
      <c r="D38" s="4">
        <v>4</v>
      </c>
      <c r="E38" s="4">
        <f t="shared" si="2"/>
        <v>120</v>
      </c>
      <c r="F38" s="4"/>
      <c r="G38" s="4"/>
      <c r="H38" s="4"/>
      <c r="I38" s="4"/>
      <c r="J38" s="4"/>
      <c r="K38" s="4"/>
      <c r="L38" s="16" t="s">
        <v>83</v>
      </c>
      <c r="M38" s="16"/>
      <c r="N38" s="1"/>
    </row>
    <row r="39" spans="2:14" x14ac:dyDescent="0.2">
      <c r="B39" s="5" t="s">
        <v>146</v>
      </c>
      <c r="C39" s="20" t="s">
        <v>117</v>
      </c>
      <c r="D39" s="4">
        <v>4</v>
      </c>
      <c r="E39" s="4">
        <f t="shared" si="2"/>
        <v>120</v>
      </c>
      <c r="F39" s="4"/>
      <c r="G39" s="4"/>
      <c r="H39" s="4"/>
      <c r="I39" s="4"/>
      <c r="J39" s="4"/>
      <c r="K39" s="4"/>
      <c r="L39" s="16"/>
      <c r="M39" s="16" t="s">
        <v>83</v>
      </c>
      <c r="N39" s="1"/>
    </row>
    <row r="40" spans="2:14" x14ac:dyDescent="0.2">
      <c r="B40" s="4"/>
      <c r="C40" s="9" t="s">
        <v>35</v>
      </c>
      <c r="D40" s="11">
        <f>D33+D27</f>
        <v>54</v>
      </c>
      <c r="E40" s="11">
        <f>D40*30</f>
        <v>1620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2:14" x14ac:dyDescent="0.2">
      <c r="B41" s="121" t="s">
        <v>45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2:14" x14ac:dyDescent="0.2">
      <c r="B42" s="5" t="s">
        <v>46</v>
      </c>
      <c r="C42" s="32" t="s">
        <v>30</v>
      </c>
      <c r="D42" s="29">
        <f>SUM(D43:D54)</f>
        <v>82</v>
      </c>
      <c r="E42" s="5">
        <f>D42*30</f>
        <v>2460</v>
      </c>
      <c r="F42" s="4"/>
      <c r="G42" s="4"/>
      <c r="H42" s="4"/>
      <c r="I42" s="4"/>
      <c r="J42" s="4"/>
      <c r="K42" s="4"/>
      <c r="L42" s="16"/>
      <c r="M42" s="16"/>
      <c r="N42" s="1"/>
    </row>
    <row r="43" spans="2:14" ht="12.75" customHeight="1" x14ac:dyDescent="0.2">
      <c r="B43" s="50" t="s">
        <v>47</v>
      </c>
      <c r="C43" s="52" t="s">
        <v>208</v>
      </c>
      <c r="D43" s="31">
        <v>10</v>
      </c>
      <c r="E43" s="4">
        <f>D43*30</f>
        <v>300</v>
      </c>
      <c r="F43" s="4" t="s">
        <v>83</v>
      </c>
      <c r="G43" s="4" t="s">
        <v>83</v>
      </c>
      <c r="H43" s="4"/>
      <c r="I43" s="4"/>
      <c r="J43" s="4"/>
      <c r="K43" s="4"/>
      <c r="L43" s="16"/>
      <c r="M43" s="16"/>
      <c r="N43" s="1"/>
    </row>
    <row r="44" spans="2:14" x14ac:dyDescent="0.2">
      <c r="B44" s="50" t="s">
        <v>48</v>
      </c>
      <c r="C44" s="52" t="s">
        <v>209</v>
      </c>
      <c r="D44" s="31">
        <v>10</v>
      </c>
      <c r="E44" s="4">
        <f t="shared" ref="E44:E64" si="3">D44*30</f>
        <v>300</v>
      </c>
      <c r="F44" s="4"/>
      <c r="G44" s="4"/>
      <c r="H44" s="4" t="s">
        <v>83</v>
      </c>
      <c r="I44" s="4" t="s">
        <v>83</v>
      </c>
      <c r="J44" s="4"/>
      <c r="K44" s="4"/>
      <c r="L44" s="16"/>
      <c r="M44" s="16"/>
      <c r="N44" s="1"/>
    </row>
    <row r="45" spans="2:14" ht="12.75" customHeight="1" x14ac:dyDescent="0.2">
      <c r="B45" s="50" t="s">
        <v>49</v>
      </c>
      <c r="C45" s="52" t="s">
        <v>210</v>
      </c>
      <c r="D45" s="31">
        <v>10</v>
      </c>
      <c r="E45" s="4">
        <f t="shared" si="3"/>
        <v>300</v>
      </c>
      <c r="F45" s="4"/>
      <c r="G45" s="4"/>
      <c r="H45" s="4"/>
      <c r="I45" s="4"/>
      <c r="J45" s="4" t="s">
        <v>83</v>
      </c>
      <c r="K45" s="4" t="s">
        <v>83</v>
      </c>
      <c r="L45" s="16"/>
      <c r="M45" s="16"/>
      <c r="N45" s="1"/>
    </row>
    <row r="46" spans="2:14" ht="12.75" customHeight="1" x14ac:dyDescent="0.2">
      <c r="B46" s="50" t="s">
        <v>50</v>
      </c>
      <c r="C46" s="52" t="s">
        <v>202</v>
      </c>
      <c r="D46" s="31">
        <v>8</v>
      </c>
      <c r="E46" s="4">
        <f t="shared" si="3"/>
        <v>240</v>
      </c>
      <c r="F46" s="4"/>
      <c r="G46" s="4"/>
      <c r="H46" s="4"/>
      <c r="I46" s="4"/>
      <c r="J46" s="4" t="s">
        <v>83</v>
      </c>
      <c r="K46" s="4"/>
      <c r="L46" s="16"/>
      <c r="M46" s="16"/>
      <c r="N46" s="1"/>
    </row>
    <row r="47" spans="2:14" x14ac:dyDescent="0.2">
      <c r="B47" s="50" t="s">
        <v>51</v>
      </c>
      <c r="C47" s="52" t="s">
        <v>211</v>
      </c>
      <c r="D47" s="31">
        <v>10</v>
      </c>
      <c r="E47" s="4">
        <f t="shared" si="3"/>
        <v>300</v>
      </c>
      <c r="F47" s="4"/>
      <c r="G47" s="4"/>
      <c r="H47" s="4"/>
      <c r="I47" s="4"/>
      <c r="J47" s="4" t="s">
        <v>83</v>
      </c>
      <c r="K47" s="4" t="s">
        <v>83</v>
      </c>
      <c r="L47" s="16"/>
      <c r="M47" s="16"/>
      <c r="N47" s="1"/>
    </row>
    <row r="48" spans="2:14" x14ac:dyDescent="0.2">
      <c r="B48" s="50" t="s">
        <v>52</v>
      </c>
      <c r="C48" s="53" t="s">
        <v>212</v>
      </c>
      <c r="D48" s="31">
        <v>4</v>
      </c>
      <c r="E48" s="4">
        <f t="shared" si="3"/>
        <v>120</v>
      </c>
      <c r="F48" s="4"/>
      <c r="G48" s="4"/>
      <c r="H48" s="4"/>
      <c r="I48" s="4"/>
      <c r="J48" s="4" t="s">
        <v>83</v>
      </c>
      <c r="K48" s="4"/>
      <c r="L48" s="16"/>
      <c r="M48" s="16"/>
      <c r="N48" s="1"/>
    </row>
    <row r="49" spans="2:14" x14ac:dyDescent="0.2">
      <c r="B49" s="50" t="s">
        <v>53</v>
      </c>
      <c r="C49" s="54" t="s">
        <v>206</v>
      </c>
      <c r="D49" s="31">
        <v>8</v>
      </c>
      <c r="E49" s="4">
        <f t="shared" si="3"/>
        <v>240</v>
      </c>
      <c r="F49" s="4"/>
      <c r="G49" s="4"/>
      <c r="H49" s="4"/>
      <c r="I49" s="4"/>
      <c r="J49" s="4" t="s">
        <v>83</v>
      </c>
      <c r="K49" s="4" t="s">
        <v>83</v>
      </c>
      <c r="L49" s="16"/>
      <c r="M49" s="16"/>
      <c r="N49" s="1"/>
    </row>
    <row r="50" spans="2:14" x14ac:dyDescent="0.2">
      <c r="B50" s="50" t="s">
        <v>54</v>
      </c>
      <c r="C50" s="54" t="s">
        <v>215</v>
      </c>
      <c r="D50" s="31">
        <v>6</v>
      </c>
      <c r="E50" s="4">
        <f t="shared" si="3"/>
        <v>180</v>
      </c>
      <c r="F50" s="4"/>
      <c r="G50" s="4"/>
      <c r="H50" s="4" t="s">
        <v>83</v>
      </c>
      <c r="I50" s="4"/>
      <c r="J50" s="4"/>
      <c r="K50" s="4"/>
      <c r="L50" s="16"/>
      <c r="M50" s="16"/>
      <c r="N50" s="1"/>
    </row>
    <row r="51" spans="2:14" x14ac:dyDescent="0.2">
      <c r="B51" s="50" t="s">
        <v>55</v>
      </c>
      <c r="C51" s="54" t="s">
        <v>216</v>
      </c>
      <c r="D51" s="31">
        <v>4</v>
      </c>
      <c r="E51" s="4">
        <f t="shared" si="3"/>
        <v>120</v>
      </c>
      <c r="F51" s="4"/>
      <c r="G51" s="4"/>
      <c r="H51" s="4"/>
      <c r="I51" s="4"/>
      <c r="J51" s="4"/>
      <c r="K51" s="4" t="s">
        <v>83</v>
      </c>
      <c r="L51" s="16"/>
      <c r="M51" s="16"/>
      <c r="N51" s="1"/>
    </row>
    <row r="52" spans="2:14" x14ac:dyDescent="0.2">
      <c r="B52" s="50" t="s">
        <v>56</v>
      </c>
      <c r="C52" s="54" t="s">
        <v>205</v>
      </c>
      <c r="D52" s="31">
        <v>4</v>
      </c>
      <c r="E52" s="4">
        <f t="shared" si="3"/>
        <v>120</v>
      </c>
      <c r="F52" s="4"/>
      <c r="G52" s="4"/>
      <c r="H52" s="4"/>
      <c r="I52" s="4"/>
      <c r="J52" s="4"/>
      <c r="K52" s="4"/>
      <c r="L52" s="16"/>
      <c r="M52" s="16"/>
      <c r="N52" s="1"/>
    </row>
    <row r="53" spans="2:14" x14ac:dyDescent="0.2">
      <c r="B53" s="50" t="s">
        <v>57</v>
      </c>
      <c r="C53" s="54" t="s">
        <v>207</v>
      </c>
      <c r="D53" s="31">
        <v>4</v>
      </c>
      <c r="E53" s="4">
        <f t="shared" si="3"/>
        <v>120</v>
      </c>
      <c r="F53" s="4"/>
      <c r="G53" s="4"/>
      <c r="H53" s="4"/>
      <c r="I53" s="4"/>
      <c r="J53" s="4"/>
      <c r="K53" s="4" t="s">
        <v>83</v>
      </c>
      <c r="L53" s="16"/>
      <c r="M53" s="16" t="s">
        <v>83</v>
      </c>
      <c r="N53" s="1"/>
    </row>
    <row r="54" spans="2:14" x14ac:dyDescent="0.2">
      <c r="B54" s="6" t="s">
        <v>58</v>
      </c>
      <c r="C54" s="51" t="s">
        <v>113</v>
      </c>
      <c r="D54" s="31">
        <v>4</v>
      </c>
      <c r="E54" s="4">
        <f t="shared" si="3"/>
        <v>120</v>
      </c>
      <c r="F54" s="4"/>
      <c r="G54" s="4"/>
      <c r="H54" s="4"/>
      <c r="I54" s="4"/>
      <c r="J54" s="4"/>
      <c r="K54" s="4"/>
      <c r="L54" s="16" t="s">
        <v>83</v>
      </c>
      <c r="M54" s="16"/>
      <c r="N54" s="1"/>
    </row>
    <row r="55" spans="2:14" x14ac:dyDescent="0.2">
      <c r="B55" s="5" t="s">
        <v>58</v>
      </c>
      <c r="C55" s="8" t="s">
        <v>82</v>
      </c>
      <c r="D55" s="29">
        <f>SUM(D56:D64)</f>
        <v>38</v>
      </c>
      <c r="E55" s="5">
        <f t="shared" si="3"/>
        <v>1140</v>
      </c>
      <c r="F55" s="4"/>
      <c r="G55" s="4"/>
      <c r="H55" s="4"/>
      <c r="I55" s="4"/>
      <c r="J55" s="4"/>
      <c r="K55" s="4"/>
      <c r="L55" s="16"/>
      <c r="M55" s="16"/>
      <c r="N55" s="1"/>
    </row>
    <row r="56" spans="2:14" x14ac:dyDescent="0.2">
      <c r="B56" s="5" t="s">
        <v>122</v>
      </c>
      <c r="C56" s="20" t="s">
        <v>84</v>
      </c>
      <c r="D56" s="29">
        <v>4</v>
      </c>
      <c r="E56" s="5">
        <f t="shared" si="3"/>
        <v>120</v>
      </c>
      <c r="F56" s="4"/>
      <c r="G56" s="4"/>
      <c r="H56" s="4"/>
      <c r="I56" s="4" t="s">
        <v>83</v>
      </c>
      <c r="J56" s="4"/>
      <c r="K56" s="4"/>
      <c r="L56" s="16"/>
      <c r="M56" s="16"/>
      <c r="N56" s="1"/>
    </row>
    <row r="57" spans="2:14" x14ac:dyDescent="0.2">
      <c r="B57" s="5" t="s">
        <v>123</v>
      </c>
      <c r="C57" s="20" t="s">
        <v>85</v>
      </c>
      <c r="D57" s="29">
        <v>5</v>
      </c>
      <c r="E57" s="5">
        <f t="shared" si="3"/>
        <v>150</v>
      </c>
      <c r="F57" s="4"/>
      <c r="G57" s="4"/>
      <c r="H57" s="4"/>
      <c r="I57" s="4" t="s">
        <v>83</v>
      </c>
      <c r="J57" s="4"/>
      <c r="K57" s="4"/>
      <c r="L57" s="16"/>
      <c r="M57" s="16"/>
      <c r="N57" s="1"/>
    </row>
    <row r="58" spans="2:14" x14ac:dyDescent="0.2">
      <c r="B58" s="5" t="s">
        <v>124</v>
      </c>
      <c r="C58" s="20" t="s">
        <v>86</v>
      </c>
      <c r="D58" s="29">
        <v>5</v>
      </c>
      <c r="E58" s="5">
        <f t="shared" si="3"/>
        <v>150</v>
      </c>
      <c r="F58" s="4"/>
      <c r="G58" s="4"/>
      <c r="H58" s="4"/>
      <c r="I58" s="4"/>
      <c r="J58" s="4" t="s">
        <v>83</v>
      </c>
      <c r="K58" s="4"/>
      <c r="L58" s="16"/>
      <c r="M58" s="16"/>
      <c r="N58" s="1"/>
    </row>
    <row r="59" spans="2:14" x14ac:dyDescent="0.2">
      <c r="B59" s="5" t="s">
        <v>125</v>
      </c>
      <c r="C59" s="20" t="s">
        <v>102</v>
      </c>
      <c r="D59" s="29">
        <v>4</v>
      </c>
      <c r="E59" s="5">
        <f t="shared" si="3"/>
        <v>120</v>
      </c>
      <c r="F59" s="4"/>
      <c r="G59" s="4"/>
      <c r="H59" s="4"/>
      <c r="I59" s="4"/>
      <c r="J59" s="4" t="s">
        <v>83</v>
      </c>
      <c r="K59" s="4"/>
      <c r="L59" s="16"/>
      <c r="M59" s="16"/>
      <c r="N59" s="1"/>
    </row>
    <row r="60" spans="2:14" x14ac:dyDescent="0.2">
      <c r="B60" s="5" t="s">
        <v>126</v>
      </c>
      <c r="C60" s="20" t="s">
        <v>103</v>
      </c>
      <c r="D60" s="29">
        <v>4</v>
      </c>
      <c r="E60" s="5">
        <f t="shared" si="3"/>
        <v>120</v>
      </c>
      <c r="F60" s="4"/>
      <c r="G60" s="4"/>
      <c r="H60" s="4"/>
      <c r="I60" s="4"/>
      <c r="J60" s="4" t="s">
        <v>83</v>
      </c>
      <c r="K60" s="4"/>
      <c r="L60" s="16"/>
      <c r="M60" s="16"/>
      <c r="N60" s="1"/>
    </row>
    <row r="61" spans="2:14" x14ac:dyDescent="0.2">
      <c r="B61" s="5" t="s">
        <v>127</v>
      </c>
      <c r="C61" s="20" t="s">
        <v>117</v>
      </c>
      <c r="D61" s="29">
        <v>4</v>
      </c>
      <c r="E61" s="5">
        <f t="shared" si="3"/>
        <v>120</v>
      </c>
      <c r="F61" s="4"/>
      <c r="G61" s="4"/>
      <c r="H61" s="4"/>
      <c r="I61" s="4"/>
      <c r="J61" s="4"/>
      <c r="K61" s="4" t="s">
        <v>83</v>
      </c>
      <c r="L61" s="16"/>
      <c r="M61" s="16"/>
      <c r="N61" s="1"/>
    </row>
    <row r="62" spans="2:14" x14ac:dyDescent="0.2">
      <c r="B62" s="5" t="s">
        <v>128</v>
      </c>
      <c r="C62" s="20" t="s">
        <v>118</v>
      </c>
      <c r="D62" s="29">
        <v>4</v>
      </c>
      <c r="E62" s="5">
        <f t="shared" si="3"/>
        <v>120</v>
      </c>
      <c r="F62" s="4"/>
      <c r="G62" s="4"/>
      <c r="H62" s="4"/>
      <c r="I62" s="4"/>
      <c r="J62" s="4"/>
      <c r="K62" s="4" t="s">
        <v>83</v>
      </c>
      <c r="L62" s="16"/>
      <c r="M62" s="16"/>
      <c r="N62" s="1"/>
    </row>
    <row r="63" spans="2:14" x14ac:dyDescent="0.2">
      <c r="B63" s="5" t="s">
        <v>129</v>
      </c>
      <c r="C63" s="20" t="s">
        <v>119</v>
      </c>
      <c r="D63" s="29">
        <v>4</v>
      </c>
      <c r="E63" s="5">
        <f t="shared" si="3"/>
        <v>120</v>
      </c>
      <c r="F63" s="4"/>
      <c r="G63" s="4"/>
      <c r="H63" s="4"/>
      <c r="I63" s="4"/>
      <c r="J63" s="4"/>
      <c r="K63" s="4" t="s">
        <v>83</v>
      </c>
      <c r="L63" s="16"/>
      <c r="M63" s="16"/>
      <c r="N63" s="1"/>
    </row>
    <row r="64" spans="2:14" x14ac:dyDescent="0.2">
      <c r="B64" s="5" t="s">
        <v>130</v>
      </c>
      <c r="C64" s="20" t="s">
        <v>120</v>
      </c>
      <c r="D64" s="29">
        <v>4</v>
      </c>
      <c r="E64" s="5">
        <f t="shared" si="3"/>
        <v>120</v>
      </c>
      <c r="F64" s="4"/>
      <c r="G64" s="4"/>
      <c r="H64" s="4"/>
      <c r="I64" s="4"/>
      <c r="J64" s="4"/>
      <c r="K64" s="4"/>
      <c r="L64" s="16" t="s">
        <v>83</v>
      </c>
      <c r="M64" s="16"/>
      <c r="N64" s="1"/>
    </row>
    <row r="65" spans="2:14" x14ac:dyDescent="0.2">
      <c r="B65" s="6"/>
      <c r="C65" s="9" t="s">
        <v>35</v>
      </c>
      <c r="D65" s="11">
        <f>D42+D55</f>
        <v>120</v>
      </c>
      <c r="E65" s="11">
        <f>E42+E55</f>
        <v>3600</v>
      </c>
      <c r="F65" s="11">
        <f>SUM(F43:F55)</f>
        <v>0</v>
      </c>
      <c r="G65" s="11">
        <f>SUM(G43:G55)</f>
        <v>0</v>
      </c>
      <c r="H65" s="11">
        <f>SUM(H43:H55)</f>
        <v>0</v>
      </c>
      <c r="I65" s="11">
        <f>SUM(I43:I55)</f>
        <v>0</v>
      </c>
      <c r="J65" s="11">
        <f>SUM(J43:J55)</f>
        <v>0</v>
      </c>
      <c r="K65" s="11">
        <f>SUM(K43:K56)</f>
        <v>0</v>
      </c>
      <c r="L65" s="18">
        <f>SUM(L43:L55)</f>
        <v>0</v>
      </c>
      <c r="M65" s="18">
        <f>SUM(M43:M55)</f>
        <v>0</v>
      </c>
      <c r="N65" s="9">
        <f>SUM(N43:N55)</f>
        <v>0</v>
      </c>
    </row>
    <row r="66" spans="2:14" x14ac:dyDescent="0.2">
      <c r="B66" s="4" t="s">
        <v>59</v>
      </c>
      <c r="C66" s="1" t="s">
        <v>61</v>
      </c>
      <c r="D66" s="4"/>
      <c r="E66" s="4">
        <v>408</v>
      </c>
      <c r="F66" s="4">
        <v>4</v>
      </c>
      <c r="G66" s="4">
        <v>4</v>
      </c>
      <c r="H66" s="4">
        <v>4</v>
      </c>
      <c r="I66" s="4">
        <v>4</v>
      </c>
      <c r="J66" s="4"/>
      <c r="K66" s="4"/>
      <c r="L66" s="16"/>
      <c r="M66" s="16"/>
      <c r="N66" s="1"/>
    </row>
    <row r="67" spans="2:14" x14ac:dyDescent="0.2">
      <c r="B67" s="5" t="s">
        <v>60</v>
      </c>
      <c r="C67" s="23" t="s">
        <v>62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ht="18" customHeight="1" x14ac:dyDescent="0.2">
      <c r="B68" s="4"/>
      <c r="C68" s="4" t="s">
        <v>63</v>
      </c>
      <c r="D68" s="4"/>
      <c r="E68" s="4"/>
      <c r="F68" s="4"/>
      <c r="G68" s="4"/>
      <c r="H68" s="4"/>
      <c r="I68" s="4"/>
      <c r="J68" s="4"/>
      <c r="K68" s="4"/>
      <c r="L68" s="16"/>
      <c r="M68" s="16"/>
      <c r="N68" s="4"/>
    </row>
    <row r="69" spans="2:14" ht="14.25" customHeight="1" x14ac:dyDescent="0.2">
      <c r="B69" s="12" t="s">
        <v>73</v>
      </c>
      <c r="C69" s="1" t="s">
        <v>218</v>
      </c>
      <c r="D69" s="4">
        <v>10</v>
      </c>
      <c r="E69" s="4">
        <f>D69*30</f>
        <v>300</v>
      </c>
      <c r="F69" s="4"/>
      <c r="G69" s="4"/>
      <c r="H69" s="4"/>
      <c r="I69" s="4" t="s">
        <v>75</v>
      </c>
      <c r="J69" s="4"/>
      <c r="K69" s="4"/>
      <c r="L69" s="16"/>
      <c r="M69" s="16"/>
      <c r="N69" s="4"/>
    </row>
    <row r="70" spans="2:14" x14ac:dyDescent="0.2">
      <c r="B70" s="12" t="s">
        <v>89</v>
      </c>
      <c r="C70" s="1" t="s">
        <v>134</v>
      </c>
      <c r="D70" s="4">
        <v>5</v>
      </c>
      <c r="E70" s="4">
        <f>D70*30</f>
        <v>150</v>
      </c>
      <c r="F70" s="4"/>
      <c r="G70" s="4"/>
      <c r="H70" s="4"/>
      <c r="I70" s="4"/>
      <c r="J70" s="4"/>
      <c r="K70" s="4" t="s">
        <v>75</v>
      </c>
      <c r="L70" s="16"/>
      <c r="M70" s="16"/>
      <c r="N70" s="1"/>
    </row>
    <row r="71" spans="2:14" x14ac:dyDescent="0.2">
      <c r="B71" s="12" t="s">
        <v>90</v>
      </c>
      <c r="C71" s="1" t="s">
        <v>135</v>
      </c>
      <c r="D71" s="4">
        <v>5</v>
      </c>
      <c r="E71" s="4">
        <f>D71*30</f>
        <v>150</v>
      </c>
      <c r="F71" s="4"/>
      <c r="G71" s="4"/>
      <c r="H71" s="4"/>
      <c r="I71" s="4"/>
      <c r="J71" s="4"/>
      <c r="K71" s="4"/>
      <c r="L71" s="16" t="s">
        <v>75</v>
      </c>
      <c r="M71" s="16"/>
      <c r="N71" s="1"/>
    </row>
    <row r="72" spans="2:14" x14ac:dyDescent="0.2">
      <c r="B72" s="4"/>
      <c r="C72" s="9" t="s">
        <v>35</v>
      </c>
      <c r="D72" s="11">
        <f>SUM(D68:D71)</f>
        <v>20</v>
      </c>
      <c r="E72" s="4">
        <f>D72*30</f>
        <v>600</v>
      </c>
      <c r="F72" s="4"/>
      <c r="G72" s="4"/>
      <c r="H72" s="4"/>
      <c r="I72" s="4"/>
      <c r="J72" s="4"/>
      <c r="K72" s="4"/>
      <c r="L72" s="16"/>
      <c r="M72" s="16"/>
      <c r="N72" s="1"/>
    </row>
    <row r="73" spans="2:14" x14ac:dyDescent="0.2">
      <c r="B73" s="121" t="s">
        <v>65</v>
      </c>
      <c r="C73" s="12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5" x14ac:dyDescent="0.2">
      <c r="B74" s="5" t="s">
        <v>64</v>
      </c>
      <c r="C74" s="1" t="s">
        <v>139</v>
      </c>
      <c r="D74" s="5">
        <v>10</v>
      </c>
      <c r="E74" s="5">
        <v>300</v>
      </c>
      <c r="F74" s="4"/>
      <c r="G74" s="4"/>
      <c r="H74" s="4"/>
      <c r="I74" s="4"/>
      <c r="J74" s="4"/>
      <c r="K74" s="4"/>
      <c r="L74" s="27" t="s">
        <v>83</v>
      </c>
      <c r="M74" s="27" t="s">
        <v>83</v>
      </c>
      <c r="N74" s="1"/>
    </row>
    <row r="75" spans="2:14" x14ac:dyDescent="0.2">
      <c r="B75" s="4"/>
      <c r="C75" s="1"/>
      <c r="D75" s="4"/>
      <c r="E75" s="4"/>
      <c r="F75" s="4"/>
      <c r="G75" s="4"/>
      <c r="H75" s="4"/>
      <c r="I75" s="4"/>
      <c r="J75" s="4"/>
      <c r="K75" s="4"/>
      <c r="L75" s="16"/>
      <c r="M75" s="16"/>
      <c r="N75" s="1"/>
    </row>
    <row r="76" spans="2:14" x14ac:dyDescent="0.2">
      <c r="B76" s="4"/>
      <c r="C76" s="1" t="s">
        <v>66</v>
      </c>
      <c r="D76" s="4"/>
      <c r="E76" s="4"/>
      <c r="F76" s="4">
        <v>8</v>
      </c>
      <c r="G76" s="4">
        <v>8</v>
      </c>
      <c r="H76" s="4">
        <v>8</v>
      </c>
      <c r="I76" s="4">
        <v>8</v>
      </c>
      <c r="J76" s="4">
        <v>8</v>
      </c>
      <c r="K76" s="4">
        <v>6</v>
      </c>
      <c r="L76" s="16">
        <v>8</v>
      </c>
      <c r="M76" s="16">
        <v>6</v>
      </c>
      <c r="N76" s="1"/>
    </row>
    <row r="77" spans="2:14" x14ac:dyDescent="0.2">
      <c r="B77" s="4"/>
      <c r="C77" s="1" t="s">
        <v>67</v>
      </c>
      <c r="D77" s="4"/>
      <c r="E77" s="4"/>
      <c r="F77" s="4"/>
      <c r="G77" s="4" t="s">
        <v>83</v>
      </c>
      <c r="H77" s="4"/>
      <c r="I77" s="4" t="s">
        <v>83</v>
      </c>
      <c r="J77" s="4"/>
      <c r="K77" s="4" t="s">
        <v>83</v>
      </c>
      <c r="L77" s="4" t="s">
        <v>83</v>
      </c>
      <c r="M77" s="16"/>
      <c r="N77" s="1" t="s">
        <v>72</v>
      </c>
    </row>
    <row r="78" spans="2:14" x14ac:dyDescent="0.2">
      <c r="B78" s="4"/>
      <c r="C78" s="8" t="s">
        <v>68</v>
      </c>
      <c r="D78" s="5">
        <f>D74+D72+D65+D40+D25</f>
        <v>240</v>
      </c>
      <c r="E78" s="5">
        <f>D78*30</f>
        <v>7200</v>
      </c>
      <c r="F78" s="4"/>
      <c r="G78" s="4"/>
      <c r="H78" s="4"/>
      <c r="I78" s="4"/>
      <c r="J78" s="4"/>
      <c r="K78" s="4"/>
      <c r="L78" s="16"/>
      <c r="M78" s="16"/>
      <c r="N78" s="1"/>
    </row>
    <row r="81" spans="3:4" x14ac:dyDescent="0.2">
      <c r="C81" s="2" t="s">
        <v>69</v>
      </c>
    </row>
    <row r="83" spans="3:4" x14ac:dyDescent="0.2">
      <c r="C83" t="s">
        <v>136</v>
      </c>
    </row>
    <row r="84" spans="3:4" x14ac:dyDescent="0.2">
      <c r="C84" t="s">
        <v>137</v>
      </c>
    </row>
    <row r="85" spans="3:4" x14ac:dyDescent="0.2">
      <c r="C85" t="s">
        <v>138</v>
      </c>
    </row>
    <row r="86" spans="3:4" x14ac:dyDescent="0.2">
      <c r="C86" t="s">
        <v>140</v>
      </c>
    </row>
    <row r="87" spans="3:4" x14ac:dyDescent="0.2">
      <c r="C87" t="s">
        <v>71</v>
      </c>
      <c r="D87" s="28" t="s">
        <v>70</v>
      </c>
    </row>
    <row r="88" spans="3:4" x14ac:dyDescent="0.2">
      <c r="C88" t="s">
        <v>141</v>
      </c>
    </row>
  </sheetData>
  <mergeCells count="20">
    <mergeCell ref="F11:G11"/>
    <mergeCell ref="H11:I11"/>
    <mergeCell ref="J11:K11"/>
    <mergeCell ref="L11:M11"/>
    <mergeCell ref="B1:N1"/>
    <mergeCell ref="B3:C3"/>
    <mergeCell ref="F6:N6"/>
    <mergeCell ref="B8:N8"/>
    <mergeCell ref="B73:C73"/>
    <mergeCell ref="B10:B13"/>
    <mergeCell ref="C10:C13"/>
    <mergeCell ref="D10:E10"/>
    <mergeCell ref="B26:N26"/>
    <mergeCell ref="B41:N41"/>
    <mergeCell ref="N11:N13"/>
    <mergeCell ref="D12:D13"/>
    <mergeCell ref="E12:E13"/>
    <mergeCell ref="B15:N15"/>
    <mergeCell ref="F10:M10"/>
    <mergeCell ref="D11:E1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view="pageBreakPreview" zoomScale="60" zoomScaleNormal="100" workbookViewId="0">
      <selection activeCell="T41" sqref="T41"/>
    </sheetView>
  </sheetViews>
  <sheetFormatPr defaultRowHeight="12.75" x14ac:dyDescent="0.2"/>
  <cols>
    <col min="2" max="2" width="9.140625" style="3"/>
    <col min="3" max="3" width="70.140625" style="69" customWidth="1"/>
    <col min="4" max="4" width="12.42578125" style="72" bestFit="1" customWidth="1"/>
    <col min="5" max="5" width="8.85546875" style="3" customWidth="1"/>
    <col min="6" max="8" width="6.42578125" style="3" bestFit="1" customWidth="1"/>
    <col min="9" max="9" width="6.140625" style="3" customWidth="1"/>
    <col min="10" max="10" width="6.42578125" style="3" bestFit="1" customWidth="1"/>
    <col min="11" max="11" width="5.7109375" style="108" customWidth="1"/>
    <col min="12" max="12" width="6.42578125" style="106" bestFit="1" customWidth="1"/>
    <col min="13" max="13" width="6.42578125" style="17" bestFit="1" customWidth="1"/>
  </cols>
  <sheetData>
    <row r="1" spans="1:14" ht="13.5" x14ac:dyDescent="0.25">
      <c r="A1" s="73"/>
      <c r="B1" s="150" t="s">
        <v>76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13.5" x14ac:dyDescent="0.25">
      <c r="A2" s="73"/>
      <c r="B2" s="74"/>
      <c r="C2" s="74"/>
      <c r="D2" s="74" t="s">
        <v>77</v>
      </c>
      <c r="E2" s="74"/>
      <c r="F2" s="74"/>
      <c r="G2" s="74"/>
      <c r="H2" s="74"/>
      <c r="I2" s="74"/>
      <c r="J2" s="74"/>
      <c r="K2" s="107"/>
      <c r="L2" s="119"/>
      <c r="M2" s="74"/>
      <c r="N2" s="74"/>
    </row>
    <row r="3" spans="1:14" ht="13.5" x14ac:dyDescent="0.25">
      <c r="A3" s="73"/>
      <c r="B3" s="151" t="s">
        <v>78</v>
      </c>
      <c r="C3" s="151"/>
      <c r="D3" s="74"/>
      <c r="E3" s="74"/>
      <c r="F3" s="74"/>
      <c r="G3" s="74"/>
      <c r="H3" s="74"/>
      <c r="I3" s="74"/>
      <c r="J3" s="74"/>
      <c r="K3" s="107"/>
      <c r="L3" s="119"/>
      <c r="M3" s="74"/>
      <c r="N3" s="74"/>
    </row>
    <row r="4" spans="1:14" ht="13.5" x14ac:dyDescent="0.25">
      <c r="A4" s="73" t="s">
        <v>79</v>
      </c>
      <c r="B4" s="74"/>
      <c r="C4" s="74"/>
      <c r="D4" s="74"/>
      <c r="E4" s="74"/>
      <c r="F4" s="74"/>
      <c r="G4" s="74"/>
      <c r="H4" s="74"/>
      <c r="I4" s="74"/>
      <c r="J4" s="74"/>
      <c r="K4" s="107"/>
      <c r="L4" s="119"/>
      <c r="M4" s="74"/>
      <c r="N4" s="74"/>
    </row>
    <row r="5" spans="1:14" ht="13.5" x14ac:dyDescent="0.25">
      <c r="A5" s="73" t="s">
        <v>267</v>
      </c>
      <c r="B5" s="74"/>
      <c r="C5" s="74"/>
      <c r="D5" s="74" t="s">
        <v>81</v>
      </c>
      <c r="E5" s="74"/>
      <c r="F5" s="74"/>
      <c r="G5" s="74"/>
      <c r="H5" s="74"/>
      <c r="I5" s="74"/>
      <c r="J5" s="74"/>
      <c r="K5" s="107"/>
      <c r="L5" s="119"/>
      <c r="M5" s="74"/>
      <c r="N5" s="74"/>
    </row>
    <row r="6" spans="1:14" ht="13.5" x14ac:dyDescent="0.25">
      <c r="A6" s="73" t="s">
        <v>91</v>
      </c>
      <c r="B6" s="77"/>
      <c r="C6" s="78"/>
      <c r="D6" s="152" t="s">
        <v>269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ht="13.5" x14ac:dyDescent="0.25">
      <c r="A7" s="73"/>
      <c r="B7" s="74"/>
      <c r="C7" s="79"/>
      <c r="D7" s="74"/>
      <c r="E7" s="74"/>
      <c r="F7" s="74"/>
      <c r="G7" s="74"/>
      <c r="H7" s="74"/>
      <c r="I7" s="74"/>
      <c r="J7" s="74"/>
      <c r="K7" s="107" t="s">
        <v>268</v>
      </c>
      <c r="L7" s="119"/>
      <c r="M7" s="74"/>
      <c r="N7" s="79"/>
    </row>
    <row r="8" spans="1:14" ht="13.5" x14ac:dyDescent="0.25">
      <c r="A8" s="73"/>
      <c r="B8" s="153" t="s">
        <v>22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">
      <c r="B9" s="17"/>
      <c r="C9" s="80"/>
      <c r="D9" s="81"/>
      <c r="E9" s="17"/>
      <c r="F9" s="17"/>
      <c r="G9" s="17"/>
      <c r="H9" s="17"/>
      <c r="I9" s="17"/>
      <c r="J9" s="17"/>
      <c r="L9" s="17"/>
      <c r="N9" s="82"/>
    </row>
    <row r="10" spans="1:14" ht="25.5" customHeight="1" x14ac:dyDescent="0.25">
      <c r="B10" s="145" t="s">
        <v>0</v>
      </c>
      <c r="C10" s="145" t="s">
        <v>1</v>
      </c>
      <c r="D10" s="148" t="s">
        <v>242</v>
      </c>
      <c r="E10" s="149"/>
      <c r="F10" s="154" t="s">
        <v>36</v>
      </c>
      <c r="G10" s="154"/>
      <c r="H10" s="154"/>
      <c r="I10" s="154"/>
      <c r="J10" s="154"/>
      <c r="K10" s="154"/>
      <c r="L10" s="154"/>
      <c r="M10" s="148"/>
      <c r="N10" s="83"/>
    </row>
    <row r="11" spans="1:14" ht="12.75" customHeight="1" x14ac:dyDescent="0.25">
      <c r="B11" s="146"/>
      <c r="C11" s="146"/>
      <c r="D11" s="148" t="s">
        <v>3</v>
      </c>
      <c r="E11" s="149"/>
      <c r="F11" s="137" t="s">
        <v>6</v>
      </c>
      <c r="G11" s="139"/>
      <c r="H11" s="137" t="s">
        <v>7</v>
      </c>
      <c r="I11" s="139"/>
      <c r="J11" s="137" t="s">
        <v>8</v>
      </c>
      <c r="K11" s="139"/>
      <c r="L11" s="137" t="s">
        <v>9</v>
      </c>
      <c r="M11" s="139"/>
      <c r="N11" s="140" t="s">
        <v>20</v>
      </c>
    </row>
    <row r="12" spans="1:14" ht="12.75" customHeight="1" x14ac:dyDescent="0.25">
      <c r="B12" s="146"/>
      <c r="C12" s="146"/>
      <c r="D12" s="143" t="s">
        <v>257</v>
      </c>
      <c r="E12" s="140" t="s">
        <v>5</v>
      </c>
      <c r="F12" s="76" t="s">
        <v>274</v>
      </c>
      <c r="G12" s="76" t="s">
        <v>275</v>
      </c>
      <c r="H12" s="76" t="s">
        <v>276</v>
      </c>
      <c r="I12" s="76" t="s">
        <v>277</v>
      </c>
      <c r="J12" s="76" t="s">
        <v>278</v>
      </c>
      <c r="K12" s="109" t="s">
        <v>279</v>
      </c>
      <c r="L12" s="76" t="s">
        <v>280</v>
      </c>
      <c r="M12" s="84" t="s">
        <v>281</v>
      </c>
      <c r="N12" s="141"/>
    </row>
    <row r="13" spans="1:14" ht="108" customHeight="1" x14ac:dyDescent="0.2">
      <c r="B13" s="147"/>
      <c r="C13" s="147"/>
      <c r="D13" s="144"/>
      <c r="E13" s="142"/>
      <c r="F13" s="85" t="s">
        <v>18</v>
      </c>
      <c r="G13" s="85" t="s">
        <v>18</v>
      </c>
      <c r="H13" s="85" t="s">
        <v>18</v>
      </c>
      <c r="I13" s="85" t="s">
        <v>18</v>
      </c>
      <c r="J13" s="85" t="s">
        <v>18</v>
      </c>
      <c r="K13" s="110" t="s">
        <v>18</v>
      </c>
      <c r="L13" s="85" t="s">
        <v>18</v>
      </c>
      <c r="M13" s="85" t="s">
        <v>18</v>
      </c>
      <c r="N13" s="142"/>
    </row>
    <row r="14" spans="1:14" ht="12.75" customHeight="1" x14ac:dyDescent="0.25">
      <c r="B14" s="75">
        <v>1</v>
      </c>
      <c r="C14" s="75">
        <v>2</v>
      </c>
      <c r="D14" s="76">
        <v>3</v>
      </c>
      <c r="E14" s="76">
        <v>4</v>
      </c>
      <c r="F14" s="76">
        <v>7</v>
      </c>
      <c r="G14" s="76">
        <v>8</v>
      </c>
      <c r="H14" s="76">
        <v>9</v>
      </c>
      <c r="I14" s="76">
        <v>10</v>
      </c>
      <c r="J14" s="76">
        <v>11</v>
      </c>
      <c r="K14" s="109">
        <v>12</v>
      </c>
      <c r="L14" s="76">
        <v>13</v>
      </c>
      <c r="M14" s="76">
        <v>14</v>
      </c>
      <c r="N14" s="86">
        <v>15</v>
      </c>
    </row>
    <row r="15" spans="1:14" ht="13.5" x14ac:dyDescent="0.25">
      <c r="B15" s="137" t="s">
        <v>23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9"/>
    </row>
    <row r="16" spans="1:14" ht="13.5" x14ac:dyDescent="0.25">
      <c r="B16" s="87" t="s">
        <v>282</v>
      </c>
      <c r="C16" s="88" t="s">
        <v>272</v>
      </c>
      <c r="D16" s="89">
        <f>D17+D18+D19+D20+D21+D22+D23</f>
        <v>28</v>
      </c>
      <c r="E16" s="89">
        <f>E17+E18+E19+E20+E21+E22</f>
        <v>720</v>
      </c>
      <c r="F16" s="89"/>
      <c r="G16" s="89"/>
      <c r="H16" s="89"/>
      <c r="I16" s="89"/>
      <c r="J16" s="89"/>
      <c r="K16" s="111"/>
      <c r="L16" s="89"/>
      <c r="M16" s="89"/>
      <c r="N16" s="87"/>
    </row>
    <row r="17" spans="2:15" ht="13.5" x14ac:dyDescent="0.25">
      <c r="B17" s="76" t="s">
        <v>24</v>
      </c>
      <c r="C17" s="90" t="s">
        <v>264</v>
      </c>
      <c r="D17" s="91">
        <v>8</v>
      </c>
      <c r="E17" s="91">
        <f>D17*30</f>
        <v>240</v>
      </c>
      <c r="F17" s="92">
        <v>2</v>
      </c>
      <c r="G17" s="92">
        <v>2</v>
      </c>
      <c r="H17" s="89">
        <v>2</v>
      </c>
      <c r="I17" s="93" t="s">
        <v>284</v>
      </c>
      <c r="J17" s="89"/>
      <c r="K17" s="111"/>
      <c r="L17" s="89"/>
      <c r="M17" s="89"/>
      <c r="N17" s="75" t="s">
        <v>240</v>
      </c>
    </row>
    <row r="18" spans="2:15" ht="13.5" x14ac:dyDescent="0.25">
      <c r="B18" s="76" t="s">
        <v>25</v>
      </c>
      <c r="C18" s="90" t="s">
        <v>265</v>
      </c>
      <c r="D18" s="91">
        <v>4</v>
      </c>
      <c r="E18" s="91">
        <f>D18*30</f>
        <v>120</v>
      </c>
      <c r="F18" s="92">
        <v>2</v>
      </c>
      <c r="G18" s="92">
        <v>2</v>
      </c>
      <c r="H18" s="89"/>
      <c r="I18" s="93"/>
      <c r="J18" s="89"/>
      <c r="K18" s="111"/>
      <c r="L18" s="89"/>
      <c r="M18" s="89"/>
      <c r="N18" s="75" t="s">
        <v>240</v>
      </c>
    </row>
    <row r="19" spans="2:15" ht="12.75" customHeight="1" x14ac:dyDescent="0.25">
      <c r="B19" s="76" t="s">
        <v>26</v>
      </c>
      <c r="C19" s="75" t="s">
        <v>249</v>
      </c>
      <c r="D19" s="76">
        <v>4</v>
      </c>
      <c r="E19" s="76">
        <f>D19*30</f>
        <v>120</v>
      </c>
      <c r="F19" s="92">
        <v>2</v>
      </c>
      <c r="G19" s="92">
        <v>2</v>
      </c>
      <c r="H19" s="92"/>
      <c r="I19" s="92"/>
      <c r="J19" s="92"/>
      <c r="K19" s="109"/>
      <c r="L19" s="76"/>
      <c r="M19" s="76"/>
      <c r="N19" s="75" t="s">
        <v>240</v>
      </c>
      <c r="O19" s="68"/>
    </row>
    <row r="20" spans="2:15" ht="12.75" customHeight="1" x14ac:dyDescent="0.25">
      <c r="B20" s="76" t="s">
        <v>27</v>
      </c>
      <c r="C20" s="75" t="s">
        <v>258</v>
      </c>
      <c r="D20" s="91">
        <v>4</v>
      </c>
      <c r="E20" s="76">
        <f>D20*30</f>
        <v>120</v>
      </c>
      <c r="F20" s="92"/>
      <c r="G20" s="92"/>
      <c r="H20" s="92"/>
      <c r="I20" s="93" t="s">
        <v>285</v>
      </c>
      <c r="J20" s="92"/>
      <c r="K20" s="109"/>
      <c r="L20" s="76"/>
      <c r="M20" s="76"/>
      <c r="N20" s="75" t="s">
        <v>240</v>
      </c>
    </row>
    <row r="21" spans="2:15" ht="12.75" customHeight="1" x14ac:dyDescent="0.25">
      <c r="B21" s="76" t="s">
        <v>238</v>
      </c>
      <c r="C21" s="75" t="s">
        <v>262</v>
      </c>
      <c r="D21" s="91">
        <v>2</v>
      </c>
      <c r="E21" s="76">
        <f t="shared" ref="E21:E24" si="0">D21*30</f>
        <v>60</v>
      </c>
      <c r="F21" s="92"/>
      <c r="G21" s="92"/>
      <c r="H21" s="92"/>
      <c r="I21" s="93" t="s">
        <v>284</v>
      </c>
      <c r="J21" s="92"/>
      <c r="K21" s="109"/>
      <c r="L21" s="76"/>
      <c r="M21" s="76"/>
      <c r="N21" s="75" t="s">
        <v>240</v>
      </c>
    </row>
    <row r="22" spans="2:15" ht="12.75" customHeight="1" x14ac:dyDescent="0.25">
      <c r="B22" s="76" t="s">
        <v>266</v>
      </c>
      <c r="C22" s="75" t="s">
        <v>237</v>
      </c>
      <c r="D22" s="91">
        <v>2</v>
      </c>
      <c r="E22" s="76">
        <f t="shared" si="0"/>
        <v>60</v>
      </c>
      <c r="F22" s="92">
        <v>2</v>
      </c>
      <c r="G22" s="4"/>
      <c r="H22" s="92"/>
      <c r="I22" s="92"/>
      <c r="J22" s="92"/>
      <c r="K22" s="109"/>
      <c r="L22" s="76"/>
      <c r="M22" s="76"/>
      <c r="N22" s="75" t="s">
        <v>240</v>
      </c>
    </row>
    <row r="23" spans="2:15" ht="12.75" customHeight="1" x14ac:dyDescent="0.25">
      <c r="B23" s="76" t="s">
        <v>286</v>
      </c>
      <c r="C23" s="75" t="s">
        <v>34</v>
      </c>
      <c r="D23" s="91">
        <v>4</v>
      </c>
      <c r="E23" s="76">
        <f t="shared" si="0"/>
        <v>120</v>
      </c>
      <c r="F23" s="92"/>
      <c r="G23" s="4">
        <v>4</v>
      </c>
      <c r="H23" s="92"/>
      <c r="I23" s="92"/>
      <c r="J23" s="92"/>
      <c r="K23" s="109"/>
      <c r="L23" s="76"/>
      <c r="M23" s="76"/>
      <c r="N23" s="75" t="s">
        <v>240</v>
      </c>
    </row>
    <row r="24" spans="2:15" ht="12.75" customHeight="1" x14ac:dyDescent="0.25">
      <c r="B24" s="87" t="s">
        <v>287</v>
      </c>
      <c r="C24" s="88" t="s">
        <v>270</v>
      </c>
      <c r="D24" s="89">
        <v>6</v>
      </c>
      <c r="E24" s="87">
        <f t="shared" si="0"/>
        <v>180</v>
      </c>
      <c r="F24" s="89" t="s">
        <v>283</v>
      </c>
      <c r="G24" s="89" t="s">
        <v>283</v>
      </c>
      <c r="H24" s="89" t="s">
        <v>283</v>
      </c>
      <c r="I24" s="89" t="s">
        <v>283</v>
      </c>
      <c r="J24" s="89"/>
      <c r="K24" s="89"/>
      <c r="L24" s="89"/>
      <c r="M24" s="89"/>
      <c r="N24" s="75"/>
    </row>
    <row r="25" spans="2:15" s="10" customFormat="1" ht="13.5" x14ac:dyDescent="0.25">
      <c r="B25" s="94"/>
      <c r="C25" s="95" t="s">
        <v>35</v>
      </c>
      <c r="D25" s="96">
        <f>SUM(D17:D24)</f>
        <v>34</v>
      </c>
      <c r="E25" s="96">
        <f>SUM(E17:E24)</f>
        <v>1020</v>
      </c>
      <c r="F25" s="96" t="s">
        <v>283</v>
      </c>
      <c r="G25" s="96" t="s">
        <v>283</v>
      </c>
      <c r="H25" s="96" t="s">
        <v>283</v>
      </c>
      <c r="I25" s="96" t="s">
        <v>283</v>
      </c>
      <c r="J25" s="96"/>
      <c r="K25" s="112"/>
      <c r="L25" s="96"/>
      <c r="M25" s="96"/>
      <c r="N25" s="94"/>
    </row>
    <row r="26" spans="2:15" ht="13.5" x14ac:dyDescent="0.25">
      <c r="B26" s="137" t="s">
        <v>245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2:15" ht="13.5" x14ac:dyDescent="0.25">
      <c r="B27" s="76" t="s">
        <v>38</v>
      </c>
      <c r="C27" s="88" t="s">
        <v>272</v>
      </c>
      <c r="D27" s="97">
        <f>D28+D29+D30</f>
        <v>16</v>
      </c>
      <c r="E27" s="97">
        <f>D27*30</f>
        <v>480</v>
      </c>
      <c r="F27" s="97"/>
      <c r="G27" s="97"/>
      <c r="H27" s="97"/>
      <c r="I27" s="97"/>
      <c r="J27" s="97"/>
      <c r="K27" s="113"/>
      <c r="L27" s="97"/>
      <c r="M27" s="97"/>
      <c r="N27" s="97"/>
    </row>
    <row r="28" spans="2:15" ht="13.5" x14ac:dyDescent="0.25">
      <c r="B28" s="76" t="s">
        <v>39</v>
      </c>
      <c r="C28" s="75" t="s">
        <v>43</v>
      </c>
      <c r="D28" s="76">
        <v>6</v>
      </c>
      <c r="E28" s="76">
        <f t="shared" ref="E28:E31" si="1">D28*30</f>
        <v>180</v>
      </c>
      <c r="F28" s="76">
        <f>D28/2</f>
        <v>3</v>
      </c>
      <c r="G28" s="76">
        <f>D28/2</f>
        <v>3</v>
      </c>
      <c r="H28" s="76"/>
      <c r="I28" s="76"/>
      <c r="J28" s="76"/>
      <c r="K28" s="109"/>
      <c r="L28" s="76"/>
      <c r="M28" s="76"/>
      <c r="N28" s="75" t="s">
        <v>240</v>
      </c>
    </row>
    <row r="29" spans="2:15" ht="13.5" x14ac:dyDescent="0.25">
      <c r="B29" s="76" t="s">
        <v>40</v>
      </c>
      <c r="C29" s="75" t="s">
        <v>44</v>
      </c>
      <c r="D29" s="76">
        <v>6</v>
      </c>
      <c r="E29" s="76">
        <f t="shared" si="1"/>
        <v>180</v>
      </c>
      <c r="F29" s="76">
        <f>D29/2</f>
        <v>3</v>
      </c>
      <c r="G29" s="76">
        <f>D29/2</f>
        <v>3</v>
      </c>
      <c r="H29" s="76"/>
      <c r="I29" s="76"/>
      <c r="J29" s="76"/>
      <c r="K29" s="109"/>
      <c r="L29" s="76"/>
      <c r="M29" s="76"/>
      <c r="N29" s="75" t="s">
        <v>240</v>
      </c>
    </row>
    <row r="30" spans="2:15" ht="13.5" x14ac:dyDescent="0.25">
      <c r="B30" s="76" t="s">
        <v>41</v>
      </c>
      <c r="C30" s="90" t="s">
        <v>248</v>
      </c>
      <c r="D30" s="76">
        <v>4</v>
      </c>
      <c r="E30" s="76">
        <f t="shared" si="1"/>
        <v>120</v>
      </c>
      <c r="F30" s="76"/>
      <c r="G30" s="76">
        <v>4</v>
      </c>
      <c r="H30" s="76"/>
      <c r="I30" s="76"/>
      <c r="J30" s="76"/>
      <c r="K30" s="109"/>
      <c r="L30" s="76"/>
      <c r="M30" s="76"/>
      <c r="N30" s="75" t="s">
        <v>240</v>
      </c>
    </row>
    <row r="31" spans="2:15" ht="13.5" x14ac:dyDescent="0.25">
      <c r="B31" s="87" t="s">
        <v>172</v>
      </c>
      <c r="C31" s="88" t="s">
        <v>270</v>
      </c>
      <c r="D31" s="97">
        <v>16</v>
      </c>
      <c r="E31" s="87">
        <f t="shared" si="1"/>
        <v>480</v>
      </c>
      <c r="F31" s="97" t="s">
        <v>283</v>
      </c>
      <c r="G31" s="97" t="s">
        <v>283</v>
      </c>
      <c r="H31" s="97" t="s">
        <v>283</v>
      </c>
      <c r="I31" s="97" t="s">
        <v>283</v>
      </c>
      <c r="J31" s="97"/>
      <c r="K31" s="113"/>
      <c r="L31" s="97"/>
      <c r="M31" s="97"/>
      <c r="N31" s="97"/>
      <c r="O31" s="68"/>
    </row>
    <row r="32" spans="2:15" ht="13.5" x14ac:dyDescent="0.25">
      <c r="B32" s="76"/>
      <c r="C32" s="95" t="s">
        <v>35</v>
      </c>
      <c r="D32" s="94">
        <f>SUM(D28:D31)</f>
        <v>32</v>
      </c>
      <c r="E32" s="94">
        <f>D32*30</f>
        <v>960</v>
      </c>
      <c r="F32" s="94" t="s">
        <v>283</v>
      </c>
      <c r="G32" s="94" t="s">
        <v>283</v>
      </c>
      <c r="H32" s="94" t="s">
        <v>283</v>
      </c>
      <c r="I32" s="94" t="s">
        <v>283</v>
      </c>
      <c r="J32" s="94"/>
      <c r="K32" s="114"/>
      <c r="L32" s="94"/>
      <c r="M32" s="94"/>
      <c r="N32" s="94"/>
    </row>
    <row r="33" spans="2:15" ht="13.5" x14ac:dyDescent="0.25">
      <c r="B33" s="137" t="s">
        <v>45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</row>
    <row r="34" spans="2:15" s="2" customFormat="1" ht="13.5" x14ac:dyDescent="0.25">
      <c r="B34" s="87" t="s">
        <v>46</v>
      </c>
      <c r="C34" s="88" t="s">
        <v>272</v>
      </c>
      <c r="D34" s="97">
        <f>SUM(D35:D48)</f>
        <v>58</v>
      </c>
      <c r="E34" s="97">
        <f>D34*30</f>
        <v>1740</v>
      </c>
      <c r="F34" s="97"/>
      <c r="G34" s="97"/>
      <c r="H34" s="97"/>
      <c r="I34" s="97"/>
      <c r="J34" s="97"/>
      <c r="K34" s="113"/>
      <c r="L34" s="97"/>
      <c r="M34" s="97"/>
      <c r="N34" s="88"/>
    </row>
    <row r="35" spans="2:15" ht="13.5" x14ac:dyDescent="0.25">
      <c r="B35" s="76" t="s">
        <v>47</v>
      </c>
      <c r="C35" s="75" t="s">
        <v>231</v>
      </c>
      <c r="D35" s="98">
        <v>4</v>
      </c>
      <c r="E35" s="76">
        <f t="shared" ref="E35:E48" si="2">D35*30</f>
        <v>120</v>
      </c>
      <c r="F35" s="76">
        <f>D35</f>
        <v>4</v>
      </c>
      <c r="G35" s="76"/>
      <c r="H35" s="76"/>
      <c r="I35" s="76"/>
      <c r="J35" s="76"/>
      <c r="K35" s="109"/>
      <c r="L35" s="76"/>
      <c r="M35" s="76"/>
      <c r="N35" s="75" t="s">
        <v>240</v>
      </c>
    </row>
    <row r="36" spans="2:15" ht="13.5" x14ac:dyDescent="0.25">
      <c r="B36" s="76" t="s">
        <v>48</v>
      </c>
      <c r="C36" s="75" t="s">
        <v>232</v>
      </c>
      <c r="D36" s="98">
        <v>4</v>
      </c>
      <c r="E36" s="76">
        <f t="shared" si="2"/>
        <v>120</v>
      </c>
      <c r="F36" s="76"/>
      <c r="G36" s="76">
        <f>D36</f>
        <v>4</v>
      </c>
      <c r="H36" s="76"/>
      <c r="I36" s="76"/>
      <c r="J36" s="76"/>
      <c r="K36" s="109"/>
      <c r="L36" s="76"/>
      <c r="M36" s="76"/>
      <c r="N36" s="75" t="s">
        <v>240</v>
      </c>
    </row>
    <row r="37" spans="2:15" ht="13.5" x14ac:dyDescent="0.25">
      <c r="B37" s="76" t="s">
        <v>49</v>
      </c>
      <c r="C37" s="75" t="s">
        <v>250</v>
      </c>
      <c r="D37" s="98">
        <v>4</v>
      </c>
      <c r="E37" s="76">
        <f t="shared" si="2"/>
        <v>120</v>
      </c>
      <c r="F37" s="76"/>
      <c r="G37" s="76"/>
      <c r="H37" s="76"/>
      <c r="I37" s="76">
        <f>D37</f>
        <v>4</v>
      </c>
      <c r="J37" s="76"/>
      <c r="K37" s="109"/>
      <c r="L37" s="76"/>
      <c r="M37" s="76"/>
      <c r="N37" s="75" t="s">
        <v>240</v>
      </c>
    </row>
    <row r="38" spans="2:15" ht="13.5" x14ac:dyDescent="0.25">
      <c r="B38" s="76" t="s">
        <v>50</v>
      </c>
      <c r="C38" s="75" t="s">
        <v>259</v>
      </c>
      <c r="D38" s="98">
        <v>4</v>
      </c>
      <c r="E38" s="76">
        <f t="shared" si="2"/>
        <v>120</v>
      </c>
      <c r="F38" s="76"/>
      <c r="G38" s="99"/>
      <c r="H38" s="76">
        <f>D38</f>
        <v>4</v>
      </c>
      <c r="I38" s="76"/>
      <c r="J38" s="76"/>
      <c r="K38" s="109"/>
      <c r="L38" s="76"/>
      <c r="M38" s="76"/>
      <c r="N38" s="75" t="s">
        <v>240</v>
      </c>
    </row>
    <row r="39" spans="2:15" ht="13.5" customHeight="1" x14ac:dyDescent="0.25">
      <c r="B39" s="76" t="s">
        <v>51</v>
      </c>
      <c r="C39" s="75" t="s">
        <v>251</v>
      </c>
      <c r="D39" s="98">
        <v>4</v>
      </c>
      <c r="E39" s="76">
        <f t="shared" si="2"/>
        <v>120</v>
      </c>
      <c r="F39" s="76"/>
      <c r="G39" s="76"/>
      <c r="H39" s="76">
        <f>D39</f>
        <v>4</v>
      </c>
      <c r="I39" s="76"/>
      <c r="J39" s="76"/>
      <c r="K39" s="109"/>
      <c r="L39" s="76"/>
      <c r="M39" s="76"/>
      <c r="N39" s="75" t="s">
        <v>240</v>
      </c>
    </row>
    <row r="40" spans="2:15" ht="13.5" x14ac:dyDescent="0.25">
      <c r="B40" s="76" t="s">
        <v>52</v>
      </c>
      <c r="C40" s="75" t="s">
        <v>220</v>
      </c>
      <c r="D40" s="98">
        <v>6</v>
      </c>
      <c r="E40" s="76">
        <f t="shared" si="2"/>
        <v>180</v>
      </c>
      <c r="F40" s="76"/>
      <c r="G40" s="76"/>
      <c r="H40" s="76">
        <f>D40/2</f>
        <v>3</v>
      </c>
      <c r="I40" s="76">
        <f>D40/2</f>
        <v>3</v>
      </c>
      <c r="J40" s="76"/>
      <c r="K40" s="109"/>
      <c r="L40" s="76"/>
      <c r="M40" s="76"/>
      <c r="N40" s="75" t="s">
        <v>240</v>
      </c>
    </row>
    <row r="41" spans="2:15" ht="13.5" x14ac:dyDescent="0.25">
      <c r="B41" s="76" t="s">
        <v>53</v>
      </c>
      <c r="C41" s="75" t="s">
        <v>252</v>
      </c>
      <c r="D41" s="98">
        <v>4</v>
      </c>
      <c r="E41" s="76">
        <f t="shared" si="2"/>
        <v>120</v>
      </c>
      <c r="F41" s="76"/>
      <c r="G41" s="76"/>
      <c r="H41" s="76"/>
      <c r="I41" s="76"/>
      <c r="J41" s="76">
        <f>D41</f>
        <v>4</v>
      </c>
      <c r="K41" s="109"/>
      <c r="L41" s="76"/>
      <c r="M41" s="76"/>
      <c r="N41" s="75" t="s">
        <v>240</v>
      </c>
    </row>
    <row r="42" spans="2:15" ht="13.5" x14ac:dyDescent="0.25">
      <c r="B42" s="76" t="s">
        <v>54</v>
      </c>
      <c r="C42" s="75" t="s">
        <v>253</v>
      </c>
      <c r="D42" s="98">
        <v>4</v>
      </c>
      <c r="E42" s="76">
        <f t="shared" si="2"/>
        <v>120</v>
      </c>
      <c r="F42" s="76"/>
      <c r="G42" s="76"/>
      <c r="H42" s="76">
        <f>D42</f>
        <v>4</v>
      </c>
      <c r="I42" s="76"/>
      <c r="J42" s="76"/>
      <c r="K42" s="109"/>
      <c r="L42" s="76"/>
      <c r="M42" s="76"/>
      <c r="N42" s="75" t="s">
        <v>240</v>
      </c>
    </row>
    <row r="43" spans="2:15" ht="13.5" x14ac:dyDescent="0.25">
      <c r="B43" s="76" t="s">
        <v>55</v>
      </c>
      <c r="C43" s="75" t="s">
        <v>260</v>
      </c>
      <c r="D43" s="98">
        <v>4</v>
      </c>
      <c r="E43" s="76">
        <f t="shared" si="2"/>
        <v>120</v>
      </c>
      <c r="F43" s="76"/>
      <c r="G43" s="76"/>
      <c r="H43" s="76">
        <f>D43</f>
        <v>4</v>
      </c>
      <c r="I43" s="76"/>
      <c r="J43" s="76"/>
      <c r="K43" s="109"/>
      <c r="L43" s="76"/>
      <c r="M43" s="76"/>
      <c r="N43" s="75" t="s">
        <v>240</v>
      </c>
      <c r="O43" s="68"/>
    </row>
    <row r="44" spans="2:15" ht="13.5" x14ac:dyDescent="0.25">
      <c r="B44" s="76" t="s">
        <v>56</v>
      </c>
      <c r="C44" s="75" t="s">
        <v>254</v>
      </c>
      <c r="D44" s="98">
        <v>4</v>
      </c>
      <c r="E44" s="76">
        <f t="shared" si="2"/>
        <v>120</v>
      </c>
      <c r="F44" s="76"/>
      <c r="G44" s="76"/>
      <c r="H44" s="76"/>
      <c r="I44" s="76"/>
      <c r="J44" s="76">
        <f>D44</f>
        <v>4</v>
      </c>
      <c r="K44" s="109"/>
      <c r="L44" s="76"/>
      <c r="M44" s="76"/>
      <c r="N44" s="75" t="s">
        <v>240</v>
      </c>
    </row>
    <row r="45" spans="2:15" ht="13.5" x14ac:dyDescent="0.25">
      <c r="B45" s="76" t="s">
        <v>57</v>
      </c>
      <c r="C45" s="75" t="s">
        <v>246</v>
      </c>
      <c r="D45" s="98">
        <v>4</v>
      </c>
      <c r="E45" s="76">
        <f t="shared" si="2"/>
        <v>120</v>
      </c>
      <c r="F45" s="76"/>
      <c r="G45" s="76"/>
      <c r="H45" s="76"/>
      <c r="I45" s="76">
        <f>D45</f>
        <v>4</v>
      </c>
      <c r="J45" s="76"/>
      <c r="K45" s="109"/>
      <c r="L45" s="76"/>
      <c r="M45" s="76"/>
      <c r="N45" s="75" t="s">
        <v>240</v>
      </c>
    </row>
    <row r="46" spans="2:15" ht="13.5" x14ac:dyDescent="0.25">
      <c r="B46" s="76" t="s">
        <v>58</v>
      </c>
      <c r="C46" s="75" t="s">
        <v>255</v>
      </c>
      <c r="D46" s="98">
        <v>4</v>
      </c>
      <c r="E46" s="76">
        <f t="shared" si="2"/>
        <v>120</v>
      </c>
      <c r="F46" s="76"/>
      <c r="G46" s="76"/>
      <c r="H46" s="76"/>
      <c r="I46" s="76"/>
      <c r="J46" s="76"/>
      <c r="K46" s="109"/>
      <c r="L46" s="76">
        <f>D46</f>
        <v>4</v>
      </c>
      <c r="M46" s="76"/>
      <c r="N46" s="75" t="s">
        <v>240</v>
      </c>
    </row>
    <row r="47" spans="2:15" ht="13.5" x14ac:dyDescent="0.25">
      <c r="B47" s="76" t="s">
        <v>221</v>
      </c>
      <c r="C47" s="75" t="s">
        <v>256</v>
      </c>
      <c r="D47" s="98">
        <v>4</v>
      </c>
      <c r="E47" s="76">
        <f t="shared" si="2"/>
        <v>120</v>
      </c>
      <c r="F47" s="76"/>
      <c r="G47" s="99"/>
      <c r="H47" s="76"/>
      <c r="I47" s="76"/>
      <c r="J47" s="76">
        <f>D47</f>
        <v>4</v>
      </c>
      <c r="K47" s="109"/>
      <c r="L47" s="76"/>
      <c r="M47" s="76"/>
      <c r="N47" s="75" t="s">
        <v>240</v>
      </c>
    </row>
    <row r="48" spans="2:15" ht="13.5" x14ac:dyDescent="0.25">
      <c r="B48" s="76" t="s">
        <v>233</v>
      </c>
      <c r="C48" s="75" t="s">
        <v>243</v>
      </c>
      <c r="D48" s="98">
        <v>4</v>
      </c>
      <c r="E48" s="76">
        <f t="shared" si="2"/>
        <v>120</v>
      </c>
      <c r="F48" s="76"/>
      <c r="G48" s="76"/>
      <c r="H48" s="76"/>
      <c r="I48" s="76"/>
      <c r="J48" s="76"/>
      <c r="K48" s="109"/>
      <c r="L48" s="76">
        <f>D48</f>
        <v>4</v>
      </c>
      <c r="M48" s="76"/>
      <c r="N48" s="75" t="s">
        <v>240</v>
      </c>
    </row>
    <row r="49" spans="2:15" ht="13.5" x14ac:dyDescent="0.25">
      <c r="B49" s="87" t="s">
        <v>288</v>
      </c>
      <c r="C49" s="88" t="s">
        <v>270</v>
      </c>
      <c r="D49" s="97">
        <v>88</v>
      </c>
      <c r="E49" s="97">
        <f>D49*30</f>
        <v>2640</v>
      </c>
      <c r="F49" s="97" t="s">
        <v>283</v>
      </c>
      <c r="G49" s="97" t="s">
        <v>283</v>
      </c>
      <c r="H49" s="113" t="s">
        <v>283</v>
      </c>
      <c r="I49" s="113" t="s">
        <v>283</v>
      </c>
      <c r="J49" s="113" t="s">
        <v>283</v>
      </c>
      <c r="K49" s="113" t="s">
        <v>283</v>
      </c>
      <c r="L49" s="113" t="s">
        <v>283</v>
      </c>
      <c r="M49" s="113" t="s">
        <v>283</v>
      </c>
      <c r="N49" s="75"/>
    </row>
    <row r="50" spans="2:15" ht="13.5" x14ac:dyDescent="0.25">
      <c r="B50" s="76"/>
      <c r="C50" s="95" t="s">
        <v>35</v>
      </c>
      <c r="D50" s="94">
        <f>SUM(D35:D49)</f>
        <v>146</v>
      </c>
      <c r="E50" s="94">
        <f>E49+E34</f>
        <v>4380</v>
      </c>
      <c r="F50" s="94" t="s">
        <v>283</v>
      </c>
      <c r="G50" s="94" t="s">
        <v>283</v>
      </c>
      <c r="H50" s="94" t="s">
        <v>283</v>
      </c>
      <c r="I50" s="94" t="s">
        <v>283</v>
      </c>
      <c r="J50" s="94" t="s">
        <v>283</v>
      </c>
      <c r="K50" s="94" t="s">
        <v>283</v>
      </c>
      <c r="L50" s="94" t="s">
        <v>283</v>
      </c>
      <c r="M50" s="94" t="s">
        <v>283</v>
      </c>
      <c r="N50" s="95"/>
    </row>
    <row r="51" spans="2:15" ht="13.5" x14ac:dyDescent="0.25">
      <c r="B51" s="76" t="s">
        <v>59</v>
      </c>
      <c r="C51" s="75" t="s">
        <v>61</v>
      </c>
      <c r="D51" s="76"/>
      <c r="E51" s="76">
        <v>400</v>
      </c>
      <c r="F51" s="76">
        <v>100</v>
      </c>
      <c r="G51" s="76">
        <v>100</v>
      </c>
      <c r="H51" s="76">
        <v>100</v>
      </c>
      <c r="I51" s="76">
        <v>100</v>
      </c>
      <c r="J51" s="76"/>
      <c r="K51" s="109"/>
      <c r="L51" s="76"/>
      <c r="M51" s="76"/>
      <c r="N51" s="75" t="s">
        <v>241</v>
      </c>
    </row>
    <row r="52" spans="2:15" ht="13.5" x14ac:dyDescent="0.25">
      <c r="B52" s="87" t="s">
        <v>60</v>
      </c>
      <c r="C52" s="100" t="s">
        <v>62</v>
      </c>
      <c r="D52" s="101"/>
      <c r="E52" s="101"/>
      <c r="F52" s="101"/>
      <c r="G52" s="101"/>
      <c r="H52" s="101"/>
      <c r="I52" s="101"/>
      <c r="J52" s="101"/>
      <c r="K52" s="115"/>
      <c r="L52" s="120"/>
      <c r="M52" s="101"/>
      <c r="N52" s="102"/>
    </row>
    <row r="53" spans="2:15" ht="18" customHeight="1" x14ac:dyDescent="0.25">
      <c r="B53" s="76"/>
      <c r="C53" s="76" t="s">
        <v>63</v>
      </c>
      <c r="D53" s="76"/>
      <c r="E53" s="76"/>
      <c r="F53" s="76"/>
      <c r="G53" s="76"/>
      <c r="H53" s="76"/>
      <c r="I53" s="76"/>
      <c r="J53" s="76"/>
      <c r="K53" s="109"/>
      <c r="L53" s="76"/>
      <c r="M53" s="76"/>
      <c r="N53" s="76"/>
    </row>
    <row r="54" spans="2:15" ht="14.25" customHeight="1" x14ac:dyDescent="0.25">
      <c r="B54" s="103" t="s">
        <v>73</v>
      </c>
      <c r="C54" s="75" t="s">
        <v>247</v>
      </c>
      <c r="D54" s="76">
        <v>2</v>
      </c>
      <c r="E54" s="76">
        <f>D54*30</f>
        <v>60</v>
      </c>
      <c r="F54" s="76"/>
      <c r="G54" s="76">
        <f>D54</f>
        <v>2</v>
      </c>
      <c r="H54" s="76"/>
      <c r="I54" s="76"/>
      <c r="J54" s="76"/>
      <c r="K54" s="109"/>
      <c r="L54" s="76"/>
      <c r="M54" s="76"/>
      <c r="N54" s="75" t="s">
        <v>240</v>
      </c>
    </row>
    <row r="55" spans="2:15" ht="13.5" x14ac:dyDescent="0.25">
      <c r="B55" s="103" t="s">
        <v>89</v>
      </c>
      <c r="C55" s="75" t="s">
        <v>134</v>
      </c>
      <c r="D55" s="76">
        <v>4</v>
      </c>
      <c r="E55" s="76">
        <f>D55*30</f>
        <v>120</v>
      </c>
      <c r="F55" s="76"/>
      <c r="G55" s="76"/>
      <c r="H55" s="76"/>
      <c r="I55" s="76">
        <f>D55</f>
        <v>4</v>
      </c>
      <c r="J55" s="76"/>
      <c r="K55" s="109"/>
      <c r="L55" s="76"/>
      <c r="M55" s="76"/>
      <c r="N55" s="75" t="s">
        <v>240</v>
      </c>
    </row>
    <row r="56" spans="2:15" ht="13.5" x14ac:dyDescent="0.25">
      <c r="B56" s="103" t="s">
        <v>90</v>
      </c>
      <c r="C56" s="75" t="s">
        <v>134</v>
      </c>
      <c r="D56" s="76">
        <v>6</v>
      </c>
      <c r="E56" s="76"/>
      <c r="F56" s="76"/>
      <c r="G56" s="76"/>
      <c r="H56" s="76"/>
      <c r="I56" s="76"/>
      <c r="J56" s="76"/>
      <c r="K56" s="109">
        <f>D56</f>
        <v>6</v>
      </c>
      <c r="L56" s="76"/>
      <c r="M56" s="76"/>
      <c r="N56" s="75" t="s">
        <v>240</v>
      </c>
    </row>
    <row r="57" spans="2:15" ht="13.5" x14ac:dyDescent="0.25">
      <c r="B57" s="103" t="s">
        <v>273</v>
      </c>
      <c r="C57" s="75" t="s">
        <v>261</v>
      </c>
      <c r="D57" s="76">
        <v>6</v>
      </c>
      <c r="E57" s="76">
        <f>D57*30</f>
        <v>180</v>
      </c>
      <c r="F57" s="76"/>
      <c r="G57" s="76"/>
      <c r="H57" s="76"/>
      <c r="I57" s="76"/>
      <c r="J57" s="76"/>
      <c r="K57" s="109"/>
      <c r="L57" s="76"/>
      <c r="M57" s="76">
        <f>D57</f>
        <v>6</v>
      </c>
      <c r="N57" s="75" t="s">
        <v>240</v>
      </c>
    </row>
    <row r="58" spans="2:15" ht="13.5" x14ac:dyDescent="0.25">
      <c r="B58" s="76"/>
      <c r="C58" s="95" t="s">
        <v>35</v>
      </c>
      <c r="D58" s="94">
        <f>SUM(D54:D57)</f>
        <v>18</v>
      </c>
      <c r="E58" s="94">
        <f>SUM(E53:E57)</f>
        <v>360</v>
      </c>
      <c r="F58" s="94"/>
      <c r="G58" s="94"/>
      <c r="H58" s="94"/>
      <c r="I58" s="94"/>
      <c r="J58" s="94"/>
      <c r="K58" s="114"/>
      <c r="L58" s="94"/>
      <c r="M58" s="94"/>
      <c r="N58" s="75"/>
    </row>
    <row r="59" spans="2:15" ht="13.5" x14ac:dyDescent="0.25">
      <c r="B59" s="137" t="s">
        <v>65</v>
      </c>
      <c r="C59" s="139"/>
      <c r="D59" s="87"/>
      <c r="E59" s="87"/>
      <c r="F59" s="87"/>
      <c r="G59" s="87"/>
      <c r="H59" s="87"/>
      <c r="I59" s="87"/>
      <c r="J59" s="87"/>
      <c r="K59" s="116"/>
      <c r="L59" s="87"/>
      <c r="M59" s="87"/>
      <c r="N59" s="87"/>
    </row>
    <row r="60" spans="2:15" ht="13.5" x14ac:dyDescent="0.25">
      <c r="B60" s="87" t="s">
        <v>244</v>
      </c>
      <c r="C60" s="75" t="s">
        <v>271</v>
      </c>
      <c r="D60" s="87">
        <v>10</v>
      </c>
      <c r="E60" s="87">
        <f>D60*30</f>
        <v>300</v>
      </c>
      <c r="F60" s="76"/>
      <c r="G60" s="76"/>
      <c r="H60" s="76"/>
      <c r="I60" s="76"/>
      <c r="J60" s="76"/>
      <c r="K60" s="109"/>
      <c r="L60" s="76"/>
      <c r="M60" s="76">
        <v>10</v>
      </c>
      <c r="N60" s="75" t="s">
        <v>240</v>
      </c>
    </row>
    <row r="61" spans="2:15" ht="13.5" x14ac:dyDescent="0.25">
      <c r="B61" s="76"/>
      <c r="C61" s="75"/>
      <c r="D61" s="76"/>
      <c r="E61" s="76"/>
      <c r="F61" s="76"/>
      <c r="G61" s="76"/>
      <c r="H61" s="76"/>
      <c r="I61" s="76"/>
      <c r="J61" s="76"/>
      <c r="K61" s="109"/>
      <c r="L61" s="76"/>
      <c r="M61" s="76"/>
      <c r="N61" s="75"/>
    </row>
    <row r="62" spans="2:15" ht="13.5" x14ac:dyDescent="0.25">
      <c r="B62" s="76"/>
      <c r="C62" s="75" t="s">
        <v>239</v>
      </c>
      <c r="D62" s="76"/>
      <c r="E62" s="76"/>
      <c r="F62" s="76">
        <v>8</v>
      </c>
      <c r="G62" s="76">
        <v>8</v>
      </c>
      <c r="H62" s="76">
        <v>8</v>
      </c>
      <c r="I62" s="76">
        <v>8</v>
      </c>
      <c r="J62" s="76">
        <v>8</v>
      </c>
      <c r="K62" s="109">
        <v>8</v>
      </c>
      <c r="L62" s="76">
        <v>8</v>
      </c>
      <c r="M62" s="76">
        <v>8</v>
      </c>
      <c r="N62" s="75"/>
      <c r="O62" s="68"/>
    </row>
    <row r="63" spans="2:15" ht="13.5" x14ac:dyDescent="0.25">
      <c r="B63" s="76"/>
      <c r="C63" s="75" t="s">
        <v>67</v>
      </c>
      <c r="D63" s="76"/>
      <c r="E63" s="76"/>
      <c r="F63" s="76"/>
      <c r="G63" s="76"/>
      <c r="H63" s="76"/>
      <c r="I63" s="76"/>
      <c r="J63" s="76"/>
      <c r="K63" s="109"/>
      <c r="L63" s="76"/>
      <c r="M63" s="76"/>
      <c r="N63" s="75" t="s">
        <v>72</v>
      </c>
    </row>
    <row r="64" spans="2:15" ht="13.5" x14ac:dyDescent="0.25">
      <c r="B64" s="76"/>
      <c r="C64" s="88" t="s">
        <v>68</v>
      </c>
      <c r="D64" s="89">
        <f>D25+D32+D50+D58+D60</f>
        <v>240</v>
      </c>
      <c r="E64" s="87">
        <f>D64*30</f>
        <v>7200</v>
      </c>
      <c r="F64" s="89">
        <v>30</v>
      </c>
      <c r="G64" s="89">
        <v>30</v>
      </c>
      <c r="H64" s="89">
        <v>30</v>
      </c>
      <c r="I64" s="89">
        <v>30</v>
      </c>
      <c r="J64" s="89">
        <v>30</v>
      </c>
      <c r="K64" s="89">
        <v>30</v>
      </c>
      <c r="L64" s="89">
        <v>30</v>
      </c>
      <c r="M64" s="89">
        <v>30</v>
      </c>
      <c r="N64" s="75"/>
      <c r="O64" s="67"/>
    </row>
    <row r="65" spans="2:14" ht="13.5" x14ac:dyDescent="0.25">
      <c r="B65" s="77"/>
      <c r="C65" s="78"/>
      <c r="D65" s="77"/>
      <c r="E65" s="77"/>
      <c r="F65" s="77"/>
      <c r="G65" s="77"/>
      <c r="H65" s="77"/>
      <c r="I65" s="77"/>
      <c r="J65" s="77"/>
      <c r="K65" s="117"/>
      <c r="L65" s="77"/>
      <c r="M65" s="77"/>
      <c r="N65" s="78"/>
    </row>
    <row r="66" spans="2:14" ht="13.5" x14ac:dyDescent="0.25">
      <c r="B66" s="77"/>
      <c r="C66" s="78"/>
      <c r="D66" s="77"/>
      <c r="E66" s="77"/>
      <c r="F66" s="77"/>
      <c r="G66" s="77"/>
      <c r="H66" s="77"/>
      <c r="I66" s="77"/>
      <c r="J66" s="77"/>
      <c r="K66" s="117"/>
      <c r="L66" s="77"/>
      <c r="M66" s="77"/>
      <c r="N66" s="78"/>
    </row>
    <row r="67" spans="2:14" ht="13.5" x14ac:dyDescent="0.25">
      <c r="B67" s="104" t="s">
        <v>263</v>
      </c>
      <c r="C67" s="105"/>
      <c r="D67" s="105"/>
      <c r="E67" s="78"/>
      <c r="F67" s="78"/>
      <c r="G67" s="78"/>
      <c r="H67" s="78"/>
      <c r="I67" s="78"/>
      <c r="J67" s="78"/>
      <c r="K67" s="118"/>
      <c r="L67" s="78"/>
      <c r="M67" s="78"/>
      <c r="N67" s="78"/>
    </row>
    <row r="68" spans="2:14" x14ac:dyDescent="0.2">
      <c r="B68" s="17"/>
      <c r="C68" s="80"/>
      <c r="D68" s="81"/>
      <c r="E68" s="17"/>
      <c r="F68" s="17"/>
      <c r="G68" s="17"/>
      <c r="H68" s="17"/>
      <c r="I68" s="17"/>
      <c r="J68" s="17"/>
      <c r="L68" s="17"/>
      <c r="N68" s="82"/>
    </row>
    <row r="69" spans="2:14" x14ac:dyDescent="0.2">
      <c r="L69" s="17"/>
    </row>
    <row r="70" spans="2:14" x14ac:dyDescent="0.2">
      <c r="L70" s="17"/>
    </row>
    <row r="71" spans="2:14" x14ac:dyDescent="0.2">
      <c r="L71" s="17"/>
    </row>
    <row r="72" spans="2:14" x14ac:dyDescent="0.2">
      <c r="D72" s="70"/>
      <c r="L72" s="17"/>
    </row>
    <row r="73" spans="2:14" x14ac:dyDescent="0.2">
      <c r="D73" s="70"/>
      <c r="L73" s="17"/>
    </row>
    <row r="74" spans="2:14" x14ac:dyDescent="0.2">
      <c r="L74" s="17"/>
    </row>
    <row r="75" spans="2:14" x14ac:dyDescent="0.2">
      <c r="L75" s="17"/>
    </row>
    <row r="76" spans="2:14" x14ac:dyDescent="0.2">
      <c r="L76" s="17"/>
    </row>
    <row r="77" spans="2:14" x14ac:dyDescent="0.2">
      <c r="L77" s="17"/>
    </row>
    <row r="78" spans="2:14" x14ac:dyDescent="0.2">
      <c r="L78" s="17"/>
    </row>
    <row r="79" spans="2:14" x14ac:dyDescent="0.2">
      <c r="L79" s="17"/>
    </row>
    <row r="80" spans="2:14" x14ac:dyDescent="0.2">
      <c r="L80" s="17"/>
    </row>
    <row r="81" spans="3:12" x14ac:dyDescent="0.2">
      <c r="L81" s="17"/>
    </row>
    <row r="82" spans="3:12" x14ac:dyDescent="0.2">
      <c r="L82" s="17"/>
    </row>
    <row r="83" spans="3:12" x14ac:dyDescent="0.2">
      <c r="C83" s="71"/>
      <c r="L83" s="17"/>
    </row>
    <row r="84" spans="3:12" x14ac:dyDescent="0.2">
      <c r="C84" s="71"/>
      <c r="L84" s="17"/>
    </row>
    <row r="85" spans="3:12" x14ac:dyDescent="0.2">
      <c r="C85" s="71"/>
    </row>
    <row r="86" spans="3:12" x14ac:dyDescent="0.2">
      <c r="C86" s="71"/>
    </row>
  </sheetData>
  <autoFilter ref="A16:O60"/>
  <mergeCells count="20">
    <mergeCell ref="B1:N1"/>
    <mergeCell ref="B3:C3"/>
    <mergeCell ref="D6:N6"/>
    <mergeCell ref="B8:N8"/>
    <mergeCell ref="F10:M10"/>
    <mergeCell ref="B26:N26"/>
    <mergeCell ref="B33:N33"/>
    <mergeCell ref="B59:C59"/>
    <mergeCell ref="N11:N13"/>
    <mergeCell ref="D12:D13"/>
    <mergeCell ref="E12:E13"/>
    <mergeCell ref="B15:N15"/>
    <mergeCell ref="B10:B13"/>
    <mergeCell ref="C10:C13"/>
    <mergeCell ref="D10:E10"/>
    <mergeCell ref="D11:E11"/>
    <mergeCell ref="F11:G11"/>
    <mergeCell ref="H11:I11"/>
    <mergeCell ref="J11:K11"/>
    <mergeCell ref="L11:M11"/>
  </mergeCells>
  <phoneticPr fontId="3" type="noConversion"/>
  <pageMargins left="0.75" right="0.75" top="1" bottom="1" header="0.5" footer="0.5"/>
  <pageSetup paperSize="9" scale="75" orientation="landscape" verticalDpi="300" r:id="rId1"/>
  <headerFooter alignWithMargins="0"/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Математика</vt:lpstr>
      <vt:lpstr>Прикладная математика и информа</vt:lpstr>
      <vt:lpstr>77</vt:lpstr>
      <vt:lpstr>ЭУ_ЛОГИСТИКА</vt:lpstr>
      <vt:lpstr>ХИМИЧЕСКАЯ ТЕХНОЛОГИЯ</vt:lpstr>
      <vt:lpstr>БИОТЕХНОЛОГИЯ</vt:lpstr>
      <vt:lpstr>БИОЛОГИЯ</vt:lpstr>
      <vt:lpstr>менеджмент</vt:lpstr>
      <vt:lpstr>менеджмент!Область_печати</vt:lpstr>
    </vt:vector>
  </TitlesOfParts>
  <Company>EDC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EDC</dc:creator>
  <cp:lastModifiedBy>Сотрудник</cp:lastModifiedBy>
  <cp:lastPrinted>2021-12-24T06:48:03Z</cp:lastPrinted>
  <dcterms:created xsi:type="dcterms:W3CDTF">2012-04-26T08:58:33Z</dcterms:created>
  <dcterms:modified xsi:type="dcterms:W3CDTF">2021-12-24T06:49:12Z</dcterms:modified>
</cp:coreProperties>
</file>